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codeName="ThisWorkbook"/>
  <mc:AlternateContent xmlns:mc="http://schemas.openxmlformats.org/markup-compatibility/2006">
    <mc:Choice Requires="x15">
      <x15ac:absPath xmlns:x15ac="http://schemas.microsoft.com/office/spreadsheetml/2010/11/ac" url="/Users/moro/Personal/雑用/JABEE2021/"/>
    </mc:Choice>
  </mc:AlternateContent>
  <xr:revisionPtr revIDLastSave="0" documentId="13_ncr:1_{9BEC881A-7E98-E844-8618-AF4B7A2F2DAE}" xr6:coauthVersionLast="47" xr6:coauthVersionMax="47" xr10:uidLastSave="{00000000-0000-0000-0000-000000000000}"/>
  <bookViews>
    <workbookView xWindow="11200" yWindow="840" windowWidth="27120" windowHeight="25640" tabRatio="814" xr2:uid="{00000000-000D-0000-FFFF-FFFF00000000}"/>
  </bookViews>
  <sheets>
    <sheet name="チェックシート" sheetId="32" r:id="rId1"/>
    <sheet name="work" sheetId="33" state="hidden" r:id="rId2"/>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2" i="32" l="1"/>
  <c r="T82" i="32"/>
  <c r="S82" i="32"/>
  <c r="R82" i="32"/>
  <c r="U80" i="32"/>
  <c r="T80" i="32"/>
  <c r="S80" i="32"/>
  <c r="R80" i="32"/>
  <c r="U78" i="32"/>
  <c r="T78" i="32"/>
  <c r="S78" i="32"/>
  <c r="R78" i="32"/>
  <c r="U77" i="32"/>
  <c r="T77" i="32"/>
  <c r="S77" i="32"/>
  <c r="R77" i="32"/>
  <c r="U76" i="32"/>
  <c r="T76" i="32"/>
  <c r="S76" i="32"/>
  <c r="R76" i="32"/>
  <c r="M59" i="32"/>
  <c r="L59" i="32"/>
  <c r="K59" i="32"/>
  <c r="Q59" i="32" l="1"/>
  <c r="P59" i="32"/>
  <c r="O59" i="32"/>
  <c r="N59" i="32"/>
  <c r="J59" i="32"/>
  <c r="R92" i="32" l="1"/>
  <c r="S92" i="32"/>
  <c r="T92" i="32"/>
  <c r="U92" i="32"/>
  <c r="R93" i="32"/>
  <c r="S93" i="32"/>
  <c r="T93" i="32"/>
  <c r="U93" i="32"/>
  <c r="R94" i="32"/>
  <c r="S94" i="32"/>
  <c r="T94" i="32"/>
  <c r="U94" i="32"/>
  <c r="R90" i="32"/>
  <c r="S90" i="32"/>
  <c r="T90" i="32"/>
  <c r="U90" i="32"/>
  <c r="R23" i="32"/>
  <c r="J6" i="32" l="1"/>
  <c r="I7" i="32"/>
  <c r="I6" i="32"/>
  <c r="I10" i="32"/>
  <c r="L11" i="32"/>
  <c r="N12" i="32"/>
  <c r="N11" i="32"/>
  <c r="N10" i="32"/>
  <c r="N8" i="32"/>
  <c r="N7" i="32"/>
  <c r="N6" i="32"/>
  <c r="N5" i="32"/>
  <c r="J5" i="32"/>
  <c r="I5" i="32"/>
  <c r="N4" i="32"/>
  <c r="L6" i="32" l="1"/>
  <c r="L5" i="32"/>
  <c r="B17" i="33"/>
  <c r="C17" i="33"/>
  <c r="D17" i="33"/>
  <c r="E17" i="33"/>
  <c r="F17" i="33"/>
  <c r="G17" i="33"/>
  <c r="H17" i="33"/>
  <c r="I17" i="33"/>
  <c r="A17" i="33"/>
  <c r="U58" i="32" l="1"/>
  <c r="T58" i="32"/>
  <c r="S58" i="32"/>
  <c r="R58" i="32"/>
  <c r="R44" i="32"/>
  <c r="S44" i="32"/>
  <c r="T44" i="32"/>
  <c r="U44" i="32"/>
  <c r="R45" i="32"/>
  <c r="S45" i="32"/>
  <c r="T45" i="32"/>
  <c r="U45" i="32"/>
  <c r="R46" i="32"/>
  <c r="S46" i="32"/>
  <c r="T46" i="32"/>
  <c r="U46" i="32"/>
  <c r="R47" i="32"/>
  <c r="S47" i="32"/>
  <c r="T47" i="32"/>
  <c r="U47" i="32"/>
  <c r="R48" i="32"/>
  <c r="S48" i="32"/>
  <c r="T48" i="32"/>
  <c r="U48" i="32"/>
  <c r="R49" i="32"/>
  <c r="S49" i="32"/>
  <c r="T49" i="32"/>
  <c r="U49" i="32"/>
  <c r="R50" i="32"/>
  <c r="S50" i="32"/>
  <c r="T50" i="32"/>
  <c r="U50" i="32"/>
  <c r="R51" i="32"/>
  <c r="S51" i="32"/>
  <c r="T51" i="32"/>
  <c r="U51" i="32"/>
  <c r="R52" i="32"/>
  <c r="S52" i="32"/>
  <c r="T52" i="32"/>
  <c r="U52" i="32"/>
  <c r="R53" i="32"/>
  <c r="S53" i="32"/>
  <c r="T53" i="32"/>
  <c r="U53" i="32"/>
  <c r="R54" i="32"/>
  <c r="S54" i="32"/>
  <c r="T54" i="32"/>
  <c r="U54" i="32"/>
  <c r="R55" i="32"/>
  <c r="S55" i="32"/>
  <c r="T55" i="32"/>
  <c r="U55" i="32"/>
  <c r="R56" i="32"/>
  <c r="S56" i="32"/>
  <c r="T56" i="32"/>
  <c r="U56" i="32"/>
  <c r="R57" i="32"/>
  <c r="S57" i="32"/>
  <c r="T57" i="32"/>
  <c r="U57" i="32"/>
  <c r="R37" i="32"/>
  <c r="S37" i="32"/>
  <c r="T37" i="32"/>
  <c r="U37" i="32"/>
  <c r="AV37" i="32" l="1"/>
  <c r="AU37" i="32"/>
  <c r="AT37" i="32"/>
  <c r="AS37" i="32"/>
  <c r="AR37" i="32"/>
  <c r="AQ37" i="32"/>
  <c r="AP37" i="32"/>
  <c r="AO37" i="32"/>
  <c r="AN37" i="32"/>
  <c r="AV58" i="32"/>
  <c r="AU58" i="32"/>
  <c r="AT58" i="32"/>
  <c r="AS58" i="32"/>
  <c r="AR58" i="32"/>
  <c r="AQ58" i="32"/>
  <c r="AP58" i="32"/>
  <c r="AO58" i="32"/>
  <c r="AN58" i="32"/>
  <c r="AN45" i="32"/>
  <c r="AO45" i="32"/>
  <c r="AP45" i="32"/>
  <c r="AQ45" i="32"/>
  <c r="AR45" i="32"/>
  <c r="AS45" i="32"/>
  <c r="AT45" i="32"/>
  <c r="AU45" i="32"/>
  <c r="AV45" i="32"/>
  <c r="AN46" i="32"/>
  <c r="AO46" i="32"/>
  <c r="AP46" i="32"/>
  <c r="AQ46" i="32"/>
  <c r="AR46" i="32"/>
  <c r="AS46" i="32"/>
  <c r="AT46" i="32"/>
  <c r="AU46" i="32"/>
  <c r="AV46" i="32"/>
  <c r="AN47" i="32"/>
  <c r="AO47" i="32"/>
  <c r="AP47" i="32"/>
  <c r="AQ47" i="32"/>
  <c r="AR47" i="32"/>
  <c r="AS47" i="32"/>
  <c r="AT47" i="32"/>
  <c r="AU47" i="32"/>
  <c r="AV47" i="32"/>
  <c r="AN48" i="32"/>
  <c r="AO48" i="32"/>
  <c r="AP48" i="32"/>
  <c r="AQ48" i="32"/>
  <c r="AR48" i="32"/>
  <c r="AS48" i="32"/>
  <c r="AT48" i="32"/>
  <c r="AU48" i="32"/>
  <c r="AV48" i="32"/>
  <c r="AN49" i="32"/>
  <c r="AO49" i="32"/>
  <c r="AP49" i="32"/>
  <c r="AQ49" i="32"/>
  <c r="AR49" i="32"/>
  <c r="AS49" i="32"/>
  <c r="AT49" i="32"/>
  <c r="AU49" i="32"/>
  <c r="AV49" i="32"/>
  <c r="AN50" i="32"/>
  <c r="AO50" i="32"/>
  <c r="AP50" i="32"/>
  <c r="AQ50" i="32"/>
  <c r="AR50" i="32"/>
  <c r="AS50" i="32"/>
  <c r="AT50" i="32"/>
  <c r="AU50" i="32"/>
  <c r="AV50" i="32"/>
  <c r="AN51" i="32"/>
  <c r="AO51" i="32"/>
  <c r="AP51" i="32"/>
  <c r="AQ51" i="32"/>
  <c r="AR51" i="32"/>
  <c r="AS51" i="32"/>
  <c r="AT51" i="32"/>
  <c r="AU51" i="32"/>
  <c r="AV51" i="32"/>
  <c r="AN52" i="32"/>
  <c r="AO52" i="32"/>
  <c r="AP52" i="32"/>
  <c r="AQ52" i="32"/>
  <c r="AR52" i="32"/>
  <c r="AS52" i="32"/>
  <c r="AT52" i="32"/>
  <c r="AU52" i="32"/>
  <c r="AV52" i="32"/>
  <c r="AN53" i="32"/>
  <c r="AO53" i="32"/>
  <c r="AP53" i="32"/>
  <c r="AQ53" i="32"/>
  <c r="AR53" i="32"/>
  <c r="AS53" i="32"/>
  <c r="AT53" i="32"/>
  <c r="AU53" i="32"/>
  <c r="AV53" i="32"/>
  <c r="AN54" i="32"/>
  <c r="AO54" i="32"/>
  <c r="AP54" i="32"/>
  <c r="AQ54" i="32"/>
  <c r="AR54" i="32"/>
  <c r="AS54" i="32"/>
  <c r="AT54" i="32"/>
  <c r="AU54" i="32"/>
  <c r="AV54" i="32"/>
  <c r="AN55" i="32"/>
  <c r="AO55" i="32"/>
  <c r="AP55" i="32"/>
  <c r="AQ55" i="32"/>
  <c r="AR55" i="32"/>
  <c r="AS55" i="32"/>
  <c r="AT55" i="32"/>
  <c r="AU55" i="32"/>
  <c r="AV55" i="32"/>
  <c r="AN56" i="32"/>
  <c r="AO56" i="32"/>
  <c r="AP56" i="32"/>
  <c r="AQ56" i="32"/>
  <c r="AR56" i="32"/>
  <c r="AS56" i="32"/>
  <c r="AT56" i="32"/>
  <c r="AU56" i="32"/>
  <c r="AV56" i="32"/>
  <c r="AN57" i="32"/>
  <c r="AO57" i="32"/>
  <c r="AP57" i="32"/>
  <c r="AQ57" i="32"/>
  <c r="AR57" i="32"/>
  <c r="AS57" i="32"/>
  <c r="AT57" i="32"/>
  <c r="AU57" i="32"/>
  <c r="AV57" i="32"/>
  <c r="AV44" i="32"/>
  <c r="AU44" i="32"/>
  <c r="AT44" i="32"/>
  <c r="AS44" i="32"/>
  <c r="AR44" i="32"/>
  <c r="AQ44" i="32"/>
  <c r="AP44" i="32"/>
  <c r="AO44" i="32"/>
  <c r="AN44" i="32"/>
  <c r="AV76" i="32"/>
  <c r="AU76" i="32"/>
  <c r="AT76" i="32"/>
  <c r="AS76" i="32"/>
  <c r="AR76" i="32"/>
  <c r="AQ76" i="32"/>
  <c r="AP76" i="32"/>
  <c r="AO76" i="32"/>
  <c r="AN76" i="32"/>
  <c r="AV77" i="32"/>
  <c r="AU77" i="32"/>
  <c r="AT77" i="32"/>
  <c r="AS77" i="32"/>
  <c r="AR77" i="32"/>
  <c r="AQ77" i="32"/>
  <c r="AP77" i="32"/>
  <c r="AO77" i="32"/>
  <c r="AN77" i="32"/>
  <c r="AV78" i="32"/>
  <c r="AU78" i="32"/>
  <c r="AT78" i="32"/>
  <c r="AS78" i="32"/>
  <c r="AR78" i="32"/>
  <c r="AQ78" i="32"/>
  <c r="AP78" i="32"/>
  <c r="AO78" i="32"/>
  <c r="AN78" i="32"/>
  <c r="AV90" i="32"/>
  <c r="AU90" i="32"/>
  <c r="AT90" i="32"/>
  <c r="AS90" i="32"/>
  <c r="AR90" i="32"/>
  <c r="AQ90" i="32"/>
  <c r="AP90" i="32"/>
  <c r="AO90" i="32"/>
  <c r="AN90" i="32"/>
  <c r="AV92" i="32"/>
  <c r="AU92" i="32"/>
  <c r="AT92" i="32"/>
  <c r="AS92" i="32"/>
  <c r="AR92" i="32"/>
  <c r="AQ92" i="32"/>
  <c r="AP92" i="32"/>
  <c r="AO92" i="32"/>
  <c r="AN92" i="32"/>
  <c r="AV93" i="32"/>
  <c r="AU93" i="32"/>
  <c r="AT93" i="32"/>
  <c r="AS93" i="32"/>
  <c r="AR93" i="32"/>
  <c r="AQ93" i="32"/>
  <c r="AP93" i="32"/>
  <c r="AO93" i="32"/>
  <c r="AN93" i="32"/>
  <c r="AV94" i="32"/>
  <c r="AU94" i="32"/>
  <c r="AT94" i="32"/>
  <c r="AS94" i="32"/>
  <c r="AR94" i="32"/>
  <c r="AQ94" i="32"/>
  <c r="AP94" i="32"/>
  <c r="AO94" i="32"/>
  <c r="AN94" i="32"/>
  <c r="AN115" i="32"/>
  <c r="AO115" i="32"/>
  <c r="AP115" i="32"/>
  <c r="AQ115" i="32"/>
  <c r="AR115" i="32"/>
  <c r="AS115" i="32"/>
  <c r="AT115" i="32"/>
  <c r="AU115" i="32"/>
  <c r="AV115" i="32"/>
  <c r="AN116" i="32"/>
  <c r="AO116" i="32"/>
  <c r="AP116" i="32"/>
  <c r="AQ116" i="32"/>
  <c r="AR116" i="32"/>
  <c r="AS116" i="32"/>
  <c r="AT116" i="32"/>
  <c r="AU116" i="32"/>
  <c r="AV116" i="32"/>
  <c r="AN117" i="32"/>
  <c r="AO117" i="32"/>
  <c r="AP117" i="32"/>
  <c r="AQ117" i="32"/>
  <c r="AR117" i="32"/>
  <c r="AS117" i="32"/>
  <c r="AT117" i="32"/>
  <c r="AU117" i="32"/>
  <c r="AV117" i="32"/>
  <c r="AN118" i="32"/>
  <c r="AO118" i="32"/>
  <c r="AP118" i="32"/>
  <c r="AQ118" i="32"/>
  <c r="AR118" i="32"/>
  <c r="AS118" i="32"/>
  <c r="AT118" i="32"/>
  <c r="AU118" i="32"/>
  <c r="AV118" i="32"/>
  <c r="AN119" i="32"/>
  <c r="AO119" i="32"/>
  <c r="AP119" i="32"/>
  <c r="AQ119" i="32"/>
  <c r="AR119" i="32"/>
  <c r="AS119" i="32"/>
  <c r="AT119" i="32"/>
  <c r="AU119" i="32"/>
  <c r="AV119" i="32"/>
  <c r="AN120" i="32"/>
  <c r="AO120" i="32"/>
  <c r="AP120" i="32"/>
  <c r="AQ120" i="32"/>
  <c r="AR120" i="32"/>
  <c r="AS120" i="32"/>
  <c r="AT120" i="32"/>
  <c r="AU120" i="32"/>
  <c r="AV120" i="32"/>
  <c r="AN121" i="32"/>
  <c r="AO121" i="32"/>
  <c r="AP121" i="32"/>
  <c r="AQ121" i="32"/>
  <c r="AR121" i="32"/>
  <c r="AS121" i="32"/>
  <c r="AT121" i="32"/>
  <c r="AU121" i="32"/>
  <c r="AV121" i="32"/>
  <c r="AN122" i="32"/>
  <c r="AO122" i="32"/>
  <c r="AP122" i="32"/>
  <c r="AQ122" i="32"/>
  <c r="AR122" i="32"/>
  <c r="AS122" i="32"/>
  <c r="AT122" i="32"/>
  <c r="AU122" i="32"/>
  <c r="AV122" i="32"/>
  <c r="AN123" i="32"/>
  <c r="AO123" i="32"/>
  <c r="AP123" i="32"/>
  <c r="AQ123" i="32"/>
  <c r="AR123" i="32"/>
  <c r="AS123" i="32"/>
  <c r="AT123" i="32"/>
  <c r="AU123" i="32"/>
  <c r="AV123" i="32"/>
  <c r="AV114" i="32"/>
  <c r="AU114" i="32"/>
  <c r="AT114" i="32"/>
  <c r="AS114" i="32"/>
  <c r="AR114" i="32"/>
  <c r="AQ114" i="32"/>
  <c r="AP114" i="32"/>
  <c r="AO114" i="32"/>
  <c r="AN114" i="32"/>
  <c r="AV124" i="32"/>
  <c r="AU124" i="32"/>
  <c r="AT124" i="32"/>
  <c r="AS124" i="32"/>
  <c r="AR124" i="32"/>
  <c r="AQ124" i="32"/>
  <c r="AP124" i="32"/>
  <c r="AO124" i="32"/>
  <c r="AN124" i="32"/>
  <c r="AV113" i="32"/>
  <c r="AU113" i="32"/>
  <c r="AT113" i="32"/>
  <c r="AS113" i="32"/>
  <c r="AR113" i="32"/>
  <c r="AQ113" i="32"/>
  <c r="AP113" i="32"/>
  <c r="AO113" i="32"/>
  <c r="AN113" i="32"/>
  <c r="AV111" i="32"/>
  <c r="AU111" i="32"/>
  <c r="AT111" i="32"/>
  <c r="AS111" i="32"/>
  <c r="AR111" i="32"/>
  <c r="AQ111" i="32"/>
  <c r="AP111" i="32"/>
  <c r="AO111" i="32"/>
  <c r="AN111" i="32"/>
  <c r="AN107" i="32"/>
  <c r="AO107" i="32"/>
  <c r="AP107" i="32"/>
  <c r="AQ107" i="32"/>
  <c r="AR107" i="32"/>
  <c r="AS107" i="32"/>
  <c r="AT107" i="32"/>
  <c r="AU107" i="32"/>
  <c r="AV107" i="32"/>
  <c r="AN108" i="32"/>
  <c r="AO108" i="32"/>
  <c r="AP108" i="32"/>
  <c r="AQ108" i="32"/>
  <c r="AR108" i="32"/>
  <c r="AS108" i="32"/>
  <c r="AT108" i="32"/>
  <c r="AU108" i="32"/>
  <c r="AV108" i="32"/>
  <c r="AN109" i="32"/>
  <c r="AO109" i="32"/>
  <c r="AP109" i="32"/>
  <c r="AQ109" i="32"/>
  <c r="AR109" i="32"/>
  <c r="AS109" i="32"/>
  <c r="AT109" i="32"/>
  <c r="AU109" i="32"/>
  <c r="AV109" i="32"/>
  <c r="AN110" i="32"/>
  <c r="AO110" i="32"/>
  <c r="AP110" i="32"/>
  <c r="AQ110" i="32"/>
  <c r="AR110" i="32"/>
  <c r="AS110" i="32"/>
  <c r="AT110" i="32"/>
  <c r="AU110" i="32"/>
  <c r="AV110" i="32"/>
  <c r="AV106" i="32"/>
  <c r="AU106" i="32"/>
  <c r="AT106" i="32"/>
  <c r="AS106" i="32"/>
  <c r="AR106" i="32"/>
  <c r="AQ106" i="32"/>
  <c r="AP106" i="32"/>
  <c r="AO106" i="32"/>
  <c r="AN106" i="32"/>
  <c r="AE89" i="32"/>
  <c r="AF89" i="32"/>
  <c r="AG89" i="32"/>
  <c r="AH89" i="32"/>
  <c r="AI89" i="32"/>
  <c r="AJ89" i="32"/>
  <c r="AK89" i="32"/>
  <c r="AL89" i="32"/>
  <c r="AM89" i="32"/>
  <c r="AE90" i="32"/>
  <c r="AF90" i="32"/>
  <c r="AG90" i="32"/>
  <c r="AH90" i="32"/>
  <c r="AI90" i="32"/>
  <c r="AJ90" i="32"/>
  <c r="AK90" i="32"/>
  <c r="AL90" i="32"/>
  <c r="AM90" i="32"/>
  <c r="AE91" i="32"/>
  <c r="AF91" i="32"/>
  <c r="AG91" i="32"/>
  <c r="AH91" i="32"/>
  <c r="AI91" i="32"/>
  <c r="AJ91" i="32"/>
  <c r="AK91" i="32"/>
  <c r="AL91" i="32"/>
  <c r="AM91" i="32"/>
  <c r="AE92" i="32"/>
  <c r="AF92" i="32"/>
  <c r="AG92" i="32"/>
  <c r="AH92" i="32"/>
  <c r="AI92" i="32"/>
  <c r="AJ92" i="32"/>
  <c r="AK92" i="32"/>
  <c r="AL92" i="32"/>
  <c r="AM92" i="32"/>
  <c r="AE93" i="32"/>
  <c r="AF93" i="32"/>
  <c r="AG93" i="32"/>
  <c r="AH93" i="32"/>
  <c r="AI93" i="32"/>
  <c r="AJ93" i="32"/>
  <c r="AK93" i="32"/>
  <c r="AL93" i="32"/>
  <c r="AM93" i="32"/>
  <c r="AE94" i="32"/>
  <c r="AF94" i="32"/>
  <c r="AG94" i="32"/>
  <c r="AH94" i="32"/>
  <c r="AI94" i="32"/>
  <c r="AJ94" i="32"/>
  <c r="AK94" i="32"/>
  <c r="AL94" i="32"/>
  <c r="AM94" i="32"/>
  <c r="AM88" i="32"/>
  <c r="AL88" i="32"/>
  <c r="AK88" i="32"/>
  <c r="AJ88" i="32"/>
  <c r="AI88" i="32"/>
  <c r="AH88" i="32"/>
  <c r="AG88" i="32"/>
  <c r="AF88" i="32"/>
  <c r="AE88" i="32"/>
  <c r="AM58" i="32"/>
  <c r="AL58" i="32"/>
  <c r="AK58" i="32"/>
  <c r="AJ58" i="32"/>
  <c r="AI58" i="32"/>
  <c r="AH58" i="32"/>
  <c r="AG58" i="32"/>
  <c r="AF58" i="32"/>
  <c r="AE58" i="32"/>
  <c r="AM95" i="32"/>
  <c r="AL95" i="32"/>
  <c r="AK95" i="32"/>
  <c r="AJ95" i="32"/>
  <c r="AI95" i="32"/>
  <c r="AH95" i="32"/>
  <c r="AG95" i="32"/>
  <c r="AF95" i="32"/>
  <c r="AE95" i="32"/>
  <c r="AE45" i="32"/>
  <c r="AF45" i="32"/>
  <c r="AG45" i="32"/>
  <c r="AH45" i="32"/>
  <c r="AI45" i="32"/>
  <c r="AJ45" i="32"/>
  <c r="AK45" i="32"/>
  <c r="AL45" i="32"/>
  <c r="AM45" i="32"/>
  <c r="AE46" i="32"/>
  <c r="AF46" i="32"/>
  <c r="AG46" i="32"/>
  <c r="AH46" i="32"/>
  <c r="AI46" i="32"/>
  <c r="AJ46" i="32"/>
  <c r="AK46" i="32"/>
  <c r="AL46" i="32"/>
  <c r="AM46" i="32"/>
  <c r="AE47" i="32"/>
  <c r="AF47" i="32"/>
  <c r="AG47" i="32"/>
  <c r="AH47" i="32"/>
  <c r="AI47" i="32"/>
  <c r="AJ47" i="32"/>
  <c r="AK47" i="32"/>
  <c r="AL47" i="32"/>
  <c r="AM47" i="32"/>
  <c r="AE48" i="32"/>
  <c r="AF48" i="32"/>
  <c r="AG48" i="32"/>
  <c r="AH48" i="32"/>
  <c r="AI48" i="32"/>
  <c r="AJ48" i="32"/>
  <c r="AK48" i="32"/>
  <c r="AL48" i="32"/>
  <c r="AM48" i="32"/>
  <c r="AE49" i="32"/>
  <c r="AF49" i="32"/>
  <c r="AG49" i="32"/>
  <c r="AH49" i="32"/>
  <c r="AI49" i="32"/>
  <c r="AJ49" i="32"/>
  <c r="AK49" i="32"/>
  <c r="AL49" i="32"/>
  <c r="AM49" i="32"/>
  <c r="AE50" i="32"/>
  <c r="AF50" i="32"/>
  <c r="AG50" i="32"/>
  <c r="AH50" i="32"/>
  <c r="AI50" i="32"/>
  <c r="AJ50" i="32"/>
  <c r="AK50" i="32"/>
  <c r="AL50" i="32"/>
  <c r="AM50" i="32"/>
  <c r="AE51" i="32"/>
  <c r="AF51" i="32"/>
  <c r="AG51" i="32"/>
  <c r="AH51" i="32"/>
  <c r="AI51" i="32"/>
  <c r="AJ51" i="32"/>
  <c r="AK51" i="32"/>
  <c r="AL51" i="32"/>
  <c r="AM51" i="32"/>
  <c r="AE52" i="32"/>
  <c r="AF52" i="32"/>
  <c r="AG52" i="32"/>
  <c r="AH52" i="32"/>
  <c r="AI52" i="32"/>
  <c r="AJ52" i="32"/>
  <c r="AK52" i="32"/>
  <c r="AL52" i="32"/>
  <c r="AM52" i="32"/>
  <c r="AE53" i="32"/>
  <c r="AF53" i="32"/>
  <c r="AG53" i="32"/>
  <c r="AH53" i="32"/>
  <c r="AI53" i="32"/>
  <c r="AJ53" i="32"/>
  <c r="AK53" i="32"/>
  <c r="AL53" i="32"/>
  <c r="AM53" i="32"/>
  <c r="AE54" i="32"/>
  <c r="AF54" i="32"/>
  <c r="AG54" i="32"/>
  <c r="AH54" i="32"/>
  <c r="AI54" i="32"/>
  <c r="AJ54" i="32"/>
  <c r="AK54" i="32"/>
  <c r="AL54" i="32"/>
  <c r="AM54" i="32"/>
  <c r="AE55" i="32"/>
  <c r="AF55" i="32"/>
  <c r="AG55" i="32"/>
  <c r="AH55" i="32"/>
  <c r="AI55" i="32"/>
  <c r="AJ55" i="32"/>
  <c r="AK55" i="32"/>
  <c r="AL55" i="32"/>
  <c r="AM55" i="32"/>
  <c r="AE56" i="32"/>
  <c r="AF56" i="32"/>
  <c r="AG56" i="32"/>
  <c r="AH56" i="32"/>
  <c r="AI56" i="32"/>
  <c r="AJ56" i="32"/>
  <c r="AK56" i="32"/>
  <c r="AL56" i="32"/>
  <c r="AM56" i="32"/>
  <c r="AE57" i="32"/>
  <c r="AF57" i="32"/>
  <c r="AG57" i="32"/>
  <c r="AH57" i="32"/>
  <c r="AI57" i="32"/>
  <c r="AJ57" i="32"/>
  <c r="AK57" i="32"/>
  <c r="AL57" i="32"/>
  <c r="AM57" i="32"/>
  <c r="AM44" i="32"/>
  <c r="AL44" i="32"/>
  <c r="AK44" i="32"/>
  <c r="AJ44" i="32"/>
  <c r="AI44" i="32"/>
  <c r="AH44" i="32"/>
  <c r="AG44" i="32"/>
  <c r="AF44" i="32"/>
  <c r="AE44" i="32"/>
  <c r="AM37" i="32"/>
  <c r="AL37" i="32"/>
  <c r="AK37" i="32"/>
  <c r="AJ37" i="32"/>
  <c r="AI37" i="32"/>
  <c r="AH37" i="32"/>
  <c r="AG37" i="32"/>
  <c r="AF37" i="32"/>
  <c r="AE37" i="32"/>
  <c r="AW58" i="32"/>
  <c r="AX58" i="32" s="1"/>
  <c r="AW44" i="32"/>
  <c r="AX44" i="32" s="1"/>
  <c r="AW45" i="32"/>
  <c r="AX45" i="32" s="1"/>
  <c r="AW46" i="32"/>
  <c r="AX46" i="32" s="1"/>
  <c r="AW47" i="32"/>
  <c r="AX47" i="32" s="1"/>
  <c r="AW48" i="32"/>
  <c r="AX48" i="32" s="1"/>
  <c r="AW49" i="32"/>
  <c r="AX49" i="32" s="1"/>
  <c r="AW50" i="32"/>
  <c r="AX50" i="32" s="1"/>
  <c r="AW51" i="32"/>
  <c r="AX51" i="32" s="1"/>
  <c r="AW52" i="32"/>
  <c r="AX52" i="32" s="1"/>
  <c r="AW53" i="32"/>
  <c r="AX53" i="32" s="1"/>
  <c r="AW54" i="32"/>
  <c r="AX54" i="32" s="1"/>
  <c r="AW55" i="32"/>
  <c r="AX55" i="32" s="1"/>
  <c r="AW56" i="32"/>
  <c r="AX56" i="32" s="1"/>
  <c r="AW57" i="32"/>
  <c r="AX57" i="32" s="1"/>
  <c r="AW37" i="32"/>
  <c r="AX37" i="32" s="1"/>
  <c r="AW65" i="32"/>
  <c r="AX65" i="32" s="1"/>
  <c r="AW76" i="32"/>
  <c r="AX76" i="32" s="1"/>
  <c r="AW77" i="32"/>
  <c r="AX77" i="32" s="1"/>
  <c r="AW78" i="32"/>
  <c r="AX78" i="32" s="1"/>
  <c r="AW79" i="32"/>
  <c r="AX79" i="32" s="1"/>
  <c r="AW80" i="32"/>
  <c r="AX80" i="32" s="1"/>
  <c r="AW81" i="32"/>
  <c r="AX81" i="32" s="1"/>
  <c r="AW82" i="32"/>
  <c r="AX82" i="32" s="1"/>
  <c r="AW90" i="32"/>
  <c r="AX90" i="32" s="1"/>
  <c r="AW91" i="32"/>
  <c r="AX91" i="32" s="1"/>
  <c r="AW92" i="32"/>
  <c r="AX92" i="32" s="1"/>
  <c r="AW93" i="32"/>
  <c r="AX93" i="32" s="1"/>
  <c r="AW94" i="32"/>
  <c r="AX94" i="32" s="1"/>
  <c r="AW115" i="32"/>
  <c r="AX115" i="32" s="1"/>
  <c r="AW116" i="32"/>
  <c r="AX116" i="32" s="1"/>
  <c r="AW117" i="32"/>
  <c r="AX117" i="32" s="1"/>
  <c r="AW118" i="32"/>
  <c r="AX118" i="32" s="1"/>
  <c r="AW119" i="32"/>
  <c r="AX119" i="32" s="1"/>
  <c r="AW120" i="32"/>
  <c r="AX120" i="32" s="1"/>
  <c r="AW121" i="32"/>
  <c r="AX121" i="32" s="1"/>
  <c r="AW122" i="32"/>
  <c r="AX122" i="32" s="1"/>
  <c r="AW123" i="32"/>
  <c r="AX123" i="32" s="1"/>
  <c r="AW114" i="32"/>
  <c r="AX114" i="32" s="1"/>
  <c r="AW113" i="32"/>
  <c r="AX113" i="32" s="1"/>
  <c r="AW124" i="32"/>
  <c r="AX124" i="32" s="1"/>
  <c r="AW111" i="32"/>
  <c r="AX111" i="32" s="1"/>
  <c r="AW107" i="32"/>
  <c r="AX107" i="32" s="1"/>
  <c r="AW108" i="32"/>
  <c r="AX108" i="32" s="1"/>
  <c r="AW109" i="32"/>
  <c r="AX109" i="32" s="1"/>
  <c r="AW110" i="32"/>
  <c r="AX110" i="32" s="1"/>
  <c r="AW106" i="32"/>
  <c r="AX106" i="32" s="1"/>
  <c r="AM65" i="32"/>
  <c r="AL65" i="32"/>
  <c r="AK65" i="32"/>
  <c r="AJ65" i="32"/>
  <c r="AI65" i="32"/>
  <c r="AH65" i="32"/>
  <c r="AG65" i="32"/>
  <c r="AF65" i="32"/>
  <c r="AE65" i="32"/>
  <c r="AM124" i="32"/>
  <c r="AL124" i="32"/>
  <c r="AK124" i="32"/>
  <c r="AJ124" i="32"/>
  <c r="AI124" i="32"/>
  <c r="AH124" i="32"/>
  <c r="AG124" i="32"/>
  <c r="AF124" i="32"/>
  <c r="AE124" i="32"/>
  <c r="AE115" i="32"/>
  <c r="AF115" i="32"/>
  <c r="AG115" i="32"/>
  <c r="AH115" i="32"/>
  <c r="AI115" i="32"/>
  <c r="AJ115" i="32"/>
  <c r="AK115" i="32"/>
  <c r="AL115" i="32"/>
  <c r="AM115" i="32"/>
  <c r="AE116" i="32"/>
  <c r="AF116" i="32"/>
  <c r="AG116" i="32"/>
  <c r="AH116" i="32"/>
  <c r="AI116" i="32"/>
  <c r="AJ116" i="32"/>
  <c r="AK116" i="32"/>
  <c r="AL116" i="32"/>
  <c r="AM116" i="32"/>
  <c r="AE117" i="32"/>
  <c r="AF117" i="32"/>
  <c r="AG117" i="32"/>
  <c r="AH117" i="32"/>
  <c r="AI117" i="32"/>
  <c r="AJ117" i="32"/>
  <c r="AK117" i="32"/>
  <c r="AL117" i="32"/>
  <c r="AM117" i="32"/>
  <c r="AE118" i="32"/>
  <c r="AF118" i="32"/>
  <c r="AG118" i="32"/>
  <c r="AH118" i="32"/>
  <c r="AI118" i="32"/>
  <c r="AJ118" i="32"/>
  <c r="AK118" i="32"/>
  <c r="AL118" i="32"/>
  <c r="AM118" i="32"/>
  <c r="AE119" i="32"/>
  <c r="AF119" i="32"/>
  <c r="AG119" i="32"/>
  <c r="AH119" i="32"/>
  <c r="AI119" i="32"/>
  <c r="AJ119" i="32"/>
  <c r="AK119" i="32"/>
  <c r="AL119" i="32"/>
  <c r="AM119" i="32"/>
  <c r="AE120" i="32"/>
  <c r="AF120" i="32"/>
  <c r="AG120" i="32"/>
  <c r="AH120" i="32"/>
  <c r="AI120" i="32"/>
  <c r="AJ120" i="32"/>
  <c r="AK120" i="32"/>
  <c r="AL120" i="32"/>
  <c r="AM120" i="32"/>
  <c r="AE121" i="32"/>
  <c r="AF121" i="32"/>
  <c r="AG121" i="32"/>
  <c r="AH121" i="32"/>
  <c r="AI121" i="32"/>
  <c r="AJ121" i="32"/>
  <c r="AK121" i="32"/>
  <c r="AL121" i="32"/>
  <c r="AM121" i="32"/>
  <c r="AE122" i="32"/>
  <c r="AF122" i="32"/>
  <c r="AG122" i="32"/>
  <c r="AH122" i="32"/>
  <c r="AI122" i="32"/>
  <c r="AJ122" i="32"/>
  <c r="AK122" i="32"/>
  <c r="AL122" i="32"/>
  <c r="AM122" i="32"/>
  <c r="AE123" i="32"/>
  <c r="AF123" i="32"/>
  <c r="AG123" i="32"/>
  <c r="AH123" i="32"/>
  <c r="AI123" i="32"/>
  <c r="AJ123" i="32"/>
  <c r="AK123" i="32"/>
  <c r="AL123" i="32"/>
  <c r="AM123" i="32"/>
  <c r="AM114" i="32"/>
  <c r="AL114" i="32"/>
  <c r="AK114" i="32"/>
  <c r="AJ114" i="32"/>
  <c r="AI114" i="32"/>
  <c r="AH114" i="32"/>
  <c r="AG114" i="32"/>
  <c r="AF114" i="32"/>
  <c r="AE114" i="32"/>
  <c r="AM113" i="32"/>
  <c r="AL113" i="32"/>
  <c r="AK113" i="32"/>
  <c r="AJ113" i="32"/>
  <c r="AI113" i="32"/>
  <c r="AH113" i="32"/>
  <c r="AG113" i="32"/>
  <c r="AF113" i="32"/>
  <c r="AE113" i="32"/>
  <c r="AM82" i="32"/>
  <c r="AL82" i="32"/>
  <c r="AK82" i="32"/>
  <c r="AJ82" i="32"/>
  <c r="AI82" i="32"/>
  <c r="AH82" i="32"/>
  <c r="AG82" i="32"/>
  <c r="AF82" i="32"/>
  <c r="AE82" i="32"/>
  <c r="AM80" i="32"/>
  <c r="AL80" i="32"/>
  <c r="AK80" i="32"/>
  <c r="AJ80" i="32"/>
  <c r="AI80" i="32"/>
  <c r="AH80" i="32"/>
  <c r="AG80" i="32"/>
  <c r="AF80" i="32"/>
  <c r="AE80" i="32"/>
  <c r="AM78" i="32"/>
  <c r="AL78" i="32"/>
  <c r="AK78" i="32"/>
  <c r="AJ78" i="32"/>
  <c r="AI78" i="32"/>
  <c r="AH78" i="32"/>
  <c r="AG78" i="32"/>
  <c r="AF78" i="32"/>
  <c r="AE78" i="32"/>
  <c r="AM77" i="32"/>
  <c r="AL77" i="32"/>
  <c r="AK77" i="32"/>
  <c r="AJ77" i="32"/>
  <c r="AI77" i="32"/>
  <c r="AH77" i="32"/>
  <c r="AG77" i="32"/>
  <c r="AF77" i="32"/>
  <c r="AE77" i="32"/>
  <c r="AM76" i="32"/>
  <c r="AL76" i="32"/>
  <c r="AK76" i="32"/>
  <c r="AJ76" i="32"/>
  <c r="AI76" i="32"/>
  <c r="AH76" i="32"/>
  <c r="AG76" i="32"/>
  <c r="AF76" i="32"/>
  <c r="AE76" i="32"/>
  <c r="AV103" i="32"/>
  <c r="AP103" i="32"/>
  <c r="AQ103" i="32"/>
  <c r="AR103" i="32"/>
  <c r="AS103" i="32"/>
  <c r="AT103" i="32"/>
  <c r="AU103" i="32"/>
  <c r="AO103" i="32"/>
  <c r="AN103" i="32"/>
  <c r="AN99" i="32"/>
  <c r="AO99" i="32"/>
  <c r="AP99" i="32"/>
  <c r="AQ99" i="32"/>
  <c r="AR99" i="32"/>
  <c r="AS99" i="32"/>
  <c r="AT99" i="32"/>
  <c r="AU99" i="32"/>
  <c r="AV99" i="32"/>
  <c r="AN100" i="32"/>
  <c r="AO100" i="32"/>
  <c r="AP100" i="32"/>
  <c r="AQ100" i="32"/>
  <c r="AR100" i="32"/>
  <c r="AS100" i="32"/>
  <c r="AT100" i="32"/>
  <c r="AU100" i="32"/>
  <c r="AV100" i="32"/>
  <c r="AN101" i="32"/>
  <c r="AO101" i="32"/>
  <c r="AP101" i="32"/>
  <c r="AQ101" i="32"/>
  <c r="AR101" i="32"/>
  <c r="AS101" i="32"/>
  <c r="AT101" i="32"/>
  <c r="AU101" i="32"/>
  <c r="AV101" i="32"/>
  <c r="AN102" i="32"/>
  <c r="AO102" i="32"/>
  <c r="AP102" i="32"/>
  <c r="AQ102" i="32"/>
  <c r="AR102" i="32"/>
  <c r="AS102" i="32"/>
  <c r="AT102" i="32"/>
  <c r="AU102" i="32"/>
  <c r="AV102" i="32"/>
  <c r="AV98" i="32"/>
  <c r="AP98" i="32"/>
  <c r="AQ98" i="32"/>
  <c r="AR98" i="32"/>
  <c r="AS98" i="32"/>
  <c r="AT98" i="32"/>
  <c r="AU98" i="32"/>
  <c r="AO98" i="32"/>
  <c r="AN98" i="32"/>
  <c r="AV97" i="32"/>
  <c r="AP97" i="32"/>
  <c r="AQ97" i="32"/>
  <c r="AR97" i="32"/>
  <c r="AS97" i="32"/>
  <c r="AT97" i="32"/>
  <c r="AU97" i="32"/>
  <c r="AO97" i="32"/>
  <c r="AN97" i="32"/>
  <c r="AM111" i="32"/>
  <c r="AG111" i="32"/>
  <c r="AH111" i="32"/>
  <c r="AI111" i="32"/>
  <c r="AJ111" i="32"/>
  <c r="AK111" i="32"/>
  <c r="AL111" i="32"/>
  <c r="AF111" i="32"/>
  <c r="AE111" i="32"/>
  <c r="AE107" i="32"/>
  <c r="AF107" i="32"/>
  <c r="AG107" i="32"/>
  <c r="AH107" i="32"/>
  <c r="AI107" i="32"/>
  <c r="AJ107" i="32"/>
  <c r="AK107" i="32"/>
  <c r="AL107" i="32"/>
  <c r="AM107" i="32"/>
  <c r="AE108" i="32"/>
  <c r="AF108" i="32"/>
  <c r="AG108" i="32"/>
  <c r="AH108" i="32"/>
  <c r="AI108" i="32"/>
  <c r="AJ108" i="32"/>
  <c r="AK108" i="32"/>
  <c r="AL108" i="32"/>
  <c r="AM108" i="32"/>
  <c r="AE109" i="32"/>
  <c r="AF109" i="32"/>
  <c r="AG109" i="32"/>
  <c r="AH109" i="32"/>
  <c r="AI109" i="32"/>
  <c r="AJ109" i="32"/>
  <c r="AK109" i="32"/>
  <c r="AL109" i="32"/>
  <c r="AM109" i="32"/>
  <c r="AE110" i="32"/>
  <c r="AF110" i="32"/>
  <c r="AG110" i="32"/>
  <c r="AH110" i="32"/>
  <c r="AI110" i="32"/>
  <c r="AJ110" i="32"/>
  <c r="AK110" i="32"/>
  <c r="AL110" i="32"/>
  <c r="AM110" i="32"/>
  <c r="AM106" i="32"/>
  <c r="AL106" i="32"/>
  <c r="AG106" i="32"/>
  <c r="AH106" i="32"/>
  <c r="AI106" i="32"/>
  <c r="AJ106" i="32"/>
  <c r="AK106" i="32"/>
  <c r="AF106" i="32"/>
  <c r="AE106" i="32"/>
  <c r="AM105" i="32"/>
  <c r="AG105" i="32"/>
  <c r="AH105" i="32"/>
  <c r="AI105" i="32"/>
  <c r="AJ105" i="32"/>
  <c r="AK105" i="32"/>
  <c r="AL105" i="32"/>
  <c r="AF105" i="32"/>
  <c r="AE105" i="32"/>
  <c r="AW103" i="32"/>
  <c r="AX103" i="32" s="1"/>
  <c r="AW99" i="32"/>
  <c r="AX99" i="32" s="1"/>
  <c r="AW100" i="32"/>
  <c r="AX100" i="32" s="1"/>
  <c r="AW101" i="32"/>
  <c r="AX101" i="32" s="1"/>
  <c r="AW102" i="32"/>
  <c r="AX102" i="32" s="1"/>
  <c r="AW98" i="32"/>
  <c r="AX98" i="32" s="1"/>
  <c r="AW97" i="32"/>
  <c r="AX97" i="32" s="1"/>
  <c r="AO71" i="32"/>
  <c r="AP71" i="32"/>
  <c r="AQ71" i="32"/>
  <c r="AR71" i="32"/>
  <c r="AS71" i="32"/>
  <c r="AT71" i="32"/>
  <c r="AU71" i="32"/>
  <c r="AV71" i="32"/>
  <c r="Q125" i="32"/>
  <c r="P125" i="32"/>
  <c r="O125" i="32"/>
  <c r="N125" i="32"/>
  <c r="U124" i="32"/>
  <c r="T124" i="32"/>
  <c r="S124" i="32"/>
  <c r="R124" i="32"/>
  <c r="R115" i="32"/>
  <c r="S115" i="32"/>
  <c r="T115" i="32"/>
  <c r="U115" i="32"/>
  <c r="R116" i="32"/>
  <c r="S116" i="32"/>
  <c r="T116" i="32"/>
  <c r="U116" i="32"/>
  <c r="R117" i="32"/>
  <c r="S117" i="32"/>
  <c r="T117" i="32"/>
  <c r="U117" i="32"/>
  <c r="R118" i="32"/>
  <c r="S118" i="32"/>
  <c r="T118" i="32"/>
  <c r="U118" i="32"/>
  <c r="R119" i="32"/>
  <c r="S119" i="32"/>
  <c r="T119" i="32"/>
  <c r="U119" i="32"/>
  <c r="R120" i="32"/>
  <c r="S120" i="32"/>
  <c r="T120" i="32"/>
  <c r="U120" i="32"/>
  <c r="R121" i="32"/>
  <c r="S121" i="32"/>
  <c r="T121" i="32"/>
  <c r="U121" i="32"/>
  <c r="R122" i="32"/>
  <c r="S122" i="32"/>
  <c r="T122" i="32"/>
  <c r="U122" i="32"/>
  <c r="R123" i="32"/>
  <c r="S123" i="32"/>
  <c r="T123" i="32"/>
  <c r="U123" i="32"/>
  <c r="U114" i="32"/>
  <c r="T114" i="32"/>
  <c r="S114" i="32"/>
  <c r="R114" i="32"/>
  <c r="U113" i="32"/>
  <c r="T113" i="32"/>
  <c r="S113" i="32"/>
  <c r="R113" i="32"/>
  <c r="V12" i="32"/>
  <c r="V10" i="32"/>
  <c r="R125" i="32" l="1"/>
  <c r="S125" i="32"/>
  <c r="U125" i="32"/>
  <c r="T125" i="32"/>
  <c r="L4" i="32"/>
  <c r="J4" i="32"/>
  <c r="I4" i="32"/>
  <c r="C36" i="33"/>
  <c r="C35" i="33"/>
  <c r="C34" i="33"/>
  <c r="C33" i="33"/>
  <c r="C32" i="33"/>
  <c r="C31" i="33"/>
  <c r="C30" i="33"/>
  <c r="C29" i="33"/>
  <c r="C28" i="33"/>
  <c r="C27" i="33"/>
  <c r="R65" i="32"/>
  <c r="S65" i="32"/>
  <c r="T65" i="32"/>
  <c r="U65" i="32"/>
  <c r="N14" i="32"/>
  <c r="AA21" i="32"/>
  <c r="Z21" i="32"/>
  <c r="Y21" i="32"/>
  <c r="X21" i="32"/>
  <c r="W21" i="32"/>
  <c r="V21" i="32"/>
  <c r="Q112" i="32"/>
  <c r="P112" i="32"/>
  <c r="O112" i="32"/>
  <c r="N112" i="32"/>
  <c r="M112" i="32"/>
  <c r="L112" i="32"/>
  <c r="K112" i="32"/>
  <c r="J112" i="32"/>
  <c r="Q104" i="32"/>
  <c r="P104" i="32"/>
  <c r="O104" i="32"/>
  <c r="N104" i="32"/>
  <c r="M104" i="32"/>
  <c r="L104" i="32"/>
  <c r="K104" i="32"/>
  <c r="J104" i="32"/>
  <c r="Q96" i="32"/>
  <c r="P96" i="32"/>
  <c r="O96" i="32"/>
  <c r="N96" i="32"/>
  <c r="M96" i="32"/>
  <c r="L96" i="32"/>
  <c r="K96" i="32"/>
  <c r="J96" i="32"/>
  <c r="Q70" i="32"/>
  <c r="P70" i="32"/>
  <c r="O70" i="32"/>
  <c r="N70" i="32"/>
  <c r="M70" i="32"/>
  <c r="L70" i="32"/>
  <c r="K70" i="32"/>
  <c r="J70" i="32"/>
  <c r="Q30" i="32"/>
  <c r="P30" i="32"/>
  <c r="P14" i="32" s="1"/>
  <c r="O30" i="32"/>
  <c r="O14" i="32" s="1"/>
  <c r="N30" i="32"/>
  <c r="M30" i="32"/>
  <c r="M14" i="32" s="1"/>
  <c r="L30" i="32"/>
  <c r="L14" i="32" s="1"/>
  <c r="K30" i="32"/>
  <c r="K14" i="32" s="1"/>
  <c r="J30" i="32"/>
  <c r="J14" i="32" s="1"/>
  <c r="U126" i="32"/>
  <c r="T126" i="32"/>
  <c r="T10" i="32" s="1"/>
  <c r="S126" i="32"/>
  <c r="R10" i="32" s="1"/>
  <c r="R126" i="32"/>
  <c r="U111" i="32"/>
  <c r="T111" i="32"/>
  <c r="S111" i="32"/>
  <c r="R111" i="32"/>
  <c r="R107" i="32"/>
  <c r="S107" i="32"/>
  <c r="T107" i="32"/>
  <c r="U107" i="32"/>
  <c r="R108" i="32"/>
  <c r="S108" i="32"/>
  <c r="T108" i="32"/>
  <c r="U108" i="32"/>
  <c r="R109" i="32"/>
  <c r="S109" i="32"/>
  <c r="T109" i="32"/>
  <c r="U109" i="32"/>
  <c r="R110" i="32"/>
  <c r="S110" i="32"/>
  <c r="T110" i="32"/>
  <c r="U110" i="32"/>
  <c r="U106" i="32"/>
  <c r="T106" i="32"/>
  <c r="S106" i="32"/>
  <c r="R106" i="32"/>
  <c r="U103" i="32"/>
  <c r="T103" i="32"/>
  <c r="S103" i="32"/>
  <c r="R103" i="32"/>
  <c r="R99" i="32"/>
  <c r="S99" i="32"/>
  <c r="T99" i="32"/>
  <c r="U99" i="32"/>
  <c r="R100" i="32"/>
  <c r="S100" i="32"/>
  <c r="T100" i="32"/>
  <c r="U100" i="32"/>
  <c r="R101" i="32"/>
  <c r="S101" i="32"/>
  <c r="T101" i="32"/>
  <c r="U101" i="32"/>
  <c r="R102" i="32"/>
  <c r="S102" i="32"/>
  <c r="T102" i="32"/>
  <c r="U102" i="32"/>
  <c r="U98" i="32"/>
  <c r="T98" i="32"/>
  <c r="S98" i="32"/>
  <c r="R98" i="32"/>
  <c r="R97" i="32"/>
  <c r="U105" i="32"/>
  <c r="T105" i="32"/>
  <c r="S105" i="32"/>
  <c r="R105" i="32"/>
  <c r="U97" i="32"/>
  <c r="T97" i="32"/>
  <c r="S97" i="32"/>
  <c r="R73" i="32"/>
  <c r="S73" i="32"/>
  <c r="T73" i="32"/>
  <c r="U73" i="32"/>
  <c r="R74" i="32"/>
  <c r="S74" i="32"/>
  <c r="T74" i="32"/>
  <c r="U74" i="32"/>
  <c r="R75" i="32"/>
  <c r="S75" i="32"/>
  <c r="T75" i="32"/>
  <c r="U75" i="32"/>
  <c r="R79" i="32"/>
  <c r="S79" i="32"/>
  <c r="T79" i="32"/>
  <c r="U79" i="32"/>
  <c r="R81" i="32"/>
  <c r="S81" i="32"/>
  <c r="T81" i="32"/>
  <c r="U81" i="32"/>
  <c r="R83" i="32"/>
  <c r="S83" i="32"/>
  <c r="T83" i="32"/>
  <c r="U83" i="32"/>
  <c r="R84" i="32"/>
  <c r="S84" i="32"/>
  <c r="T84" i="32"/>
  <c r="U84" i="32"/>
  <c r="R85" i="32"/>
  <c r="S85" i="32"/>
  <c r="T85" i="32"/>
  <c r="U85" i="32"/>
  <c r="R86" i="32"/>
  <c r="S86" i="32"/>
  <c r="T86" i="32"/>
  <c r="U86" i="32"/>
  <c r="R87" i="32"/>
  <c r="S87" i="32"/>
  <c r="T87" i="32"/>
  <c r="U87" i="32"/>
  <c r="R88" i="32"/>
  <c r="S88" i="32"/>
  <c r="T88" i="32"/>
  <c r="U88" i="32"/>
  <c r="R89" i="32"/>
  <c r="S89" i="32"/>
  <c r="T89" i="32"/>
  <c r="U89" i="32"/>
  <c r="R91" i="32"/>
  <c r="S91" i="32"/>
  <c r="T91" i="32"/>
  <c r="U91" i="32"/>
  <c r="R95" i="32"/>
  <c r="S95" i="32"/>
  <c r="T95" i="32"/>
  <c r="U95" i="32"/>
  <c r="U72" i="32"/>
  <c r="T72" i="32"/>
  <c r="S72" i="32"/>
  <c r="R72" i="32"/>
  <c r="U71" i="32"/>
  <c r="T71" i="32"/>
  <c r="S71" i="32"/>
  <c r="R71" i="32"/>
  <c r="R62" i="32"/>
  <c r="S62" i="32"/>
  <c r="T62" i="32"/>
  <c r="U62" i="32"/>
  <c r="R63" i="32"/>
  <c r="S63" i="32"/>
  <c r="T63" i="32"/>
  <c r="U63" i="32"/>
  <c r="R64" i="32"/>
  <c r="S64" i="32"/>
  <c r="T64" i="32"/>
  <c r="U64" i="32"/>
  <c r="R66" i="32"/>
  <c r="S66" i="32"/>
  <c r="T66" i="32"/>
  <c r="U66" i="32"/>
  <c r="R67" i="32"/>
  <c r="S67" i="32"/>
  <c r="T67" i="32"/>
  <c r="U67" i="32"/>
  <c r="R68" i="32"/>
  <c r="S68" i="32"/>
  <c r="T68" i="32"/>
  <c r="U68" i="32"/>
  <c r="R69" i="32"/>
  <c r="S69" i="32"/>
  <c r="T69" i="32"/>
  <c r="U69" i="32"/>
  <c r="U61" i="32"/>
  <c r="T61" i="32"/>
  <c r="S61" i="32"/>
  <c r="R61" i="32"/>
  <c r="U60" i="32"/>
  <c r="T60" i="32"/>
  <c r="S60" i="32"/>
  <c r="R60" i="32"/>
  <c r="R32" i="32"/>
  <c r="S32" i="32"/>
  <c r="T32" i="32"/>
  <c r="U32" i="32"/>
  <c r="R33" i="32"/>
  <c r="S33" i="32"/>
  <c r="T33" i="32"/>
  <c r="U33" i="32"/>
  <c r="R34" i="32"/>
  <c r="S34" i="32"/>
  <c r="T34" i="32"/>
  <c r="U34" i="32"/>
  <c r="R35" i="32"/>
  <c r="S35" i="32"/>
  <c r="T35" i="32"/>
  <c r="U35" i="32"/>
  <c r="R36" i="32"/>
  <c r="S36" i="32"/>
  <c r="T36" i="32"/>
  <c r="U36" i="32"/>
  <c r="R38" i="32"/>
  <c r="S38" i="32"/>
  <c r="T38" i="32"/>
  <c r="U38" i="32"/>
  <c r="R39" i="32"/>
  <c r="S39" i="32"/>
  <c r="T39" i="32"/>
  <c r="U39" i="32"/>
  <c r="R40" i="32"/>
  <c r="S40" i="32"/>
  <c r="T40" i="32"/>
  <c r="U40" i="32"/>
  <c r="R41" i="32"/>
  <c r="S41" i="32"/>
  <c r="T41" i="32"/>
  <c r="U41" i="32"/>
  <c r="R42" i="32"/>
  <c r="S42" i="32"/>
  <c r="T42" i="32"/>
  <c r="U42" i="32"/>
  <c r="R43" i="32"/>
  <c r="S43" i="32"/>
  <c r="T43" i="32"/>
  <c r="U43" i="32"/>
  <c r="U31" i="32"/>
  <c r="T31" i="32"/>
  <c r="S31" i="32"/>
  <c r="R31" i="32"/>
  <c r="R24" i="32"/>
  <c r="S24" i="32"/>
  <c r="T24" i="32"/>
  <c r="U24" i="32"/>
  <c r="R25" i="32"/>
  <c r="S25" i="32"/>
  <c r="T25" i="32"/>
  <c r="U25" i="32"/>
  <c r="R26" i="32"/>
  <c r="S26" i="32"/>
  <c r="T26" i="32"/>
  <c r="U26" i="32"/>
  <c r="R27" i="32"/>
  <c r="S27" i="32"/>
  <c r="T27" i="32"/>
  <c r="U27" i="32"/>
  <c r="R28" i="32"/>
  <c r="S28" i="32"/>
  <c r="T28" i="32"/>
  <c r="U28" i="32"/>
  <c r="R29" i="32"/>
  <c r="S29" i="32"/>
  <c r="T29" i="32"/>
  <c r="U29" i="32"/>
  <c r="S23" i="32"/>
  <c r="T23" i="32"/>
  <c r="U23" i="32"/>
  <c r="AW61" i="32"/>
  <c r="AX61" i="32" s="1"/>
  <c r="AW62" i="32"/>
  <c r="AX62" i="32" s="1"/>
  <c r="AW63" i="32"/>
  <c r="AX63" i="32" s="1"/>
  <c r="AW64" i="32"/>
  <c r="AX64" i="32" s="1"/>
  <c r="AW66" i="32"/>
  <c r="AX66" i="32" s="1"/>
  <c r="AW67" i="32"/>
  <c r="AX67" i="32" s="1"/>
  <c r="AW68" i="32"/>
  <c r="AX68" i="32" s="1"/>
  <c r="AW69" i="32"/>
  <c r="AX69" i="32" s="1"/>
  <c r="AW71" i="32"/>
  <c r="AX71" i="32" s="1"/>
  <c r="AW72" i="32"/>
  <c r="AX72" i="32" s="1"/>
  <c r="AW73" i="32"/>
  <c r="AX73" i="32" s="1"/>
  <c r="AW74" i="32"/>
  <c r="AX74" i="32" s="1"/>
  <c r="AW75" i="32"/>
  <c r="AX75" i="32" s="1"/>
  <c r="AW83" i="32"/>
  <c r="AX83" i="32" s="1"/>
  <c r="AW84" i="32"/>
  <c r="AX84" i="32" s="1"/>
  <c r="AW85" i="32"/>
  <c r="AX85" i="32" s="1"/>
  <c r="AW86" i="32"/>
  <c r="AX86" i="32" s="1"/>
  <c r="AW87" i="32"/>
  <c r="AX87" i="32" s="1"/>
  <c r="AW88" i="32"/>
  <c r="AX88" i="32" s="1"/>
  <c r="AW89" i="32"/>
  <c r="AX89" i="32" s="1"/>
  <c r="AW95" i="32"/>
  <c r="AX95" i="32" s="1"/>
  <c r="AW105" i="32"/>
  <c r="AX105" i="32" s="1"/>
  <c r="AW126" i="32"/>
  <c r="AX126" i="32" s="1"/>
  <c r="AW60" i="32"/>
  <c r="AX60" i="32" s="1"/>
  <c r="AW24" i="32"/>
  <c r="AX24" i="32" s="1"/>
  <c r="AW25" i="32"/>
  <c r="AX25" i="32" s="1"/>
  <c r="AW26" i="32"/>
  <c r="AX26" i="32" s="1"/>
  <c r="AW27" i="32"/>
  <c r="AX27" i="32" s="1"/>
  <c r="AW28" i="32"/>
  <c r="AX28" i="32" s="1"/>
  <c r="AW29" i="32"/>
  <c r="AX29" i="32" s="1"/>
  <c r="AW31" i="32"/>
  <c r="AX31" i="32" s="1"/>
  <c r="AW32" i="32"/>
  <c r="AX32" i="32" s="1"/>
  <c r="AW33" i="32"/>
  <c r="AX33" i="32" s="1"/>
  <c r="AW34" i="32"/>
  <c r="AX34" i="32" s="1"/>
  <c r="AW35" i="32"/>
  <c r="AX35" i="32" s="1"/>
  <c r="AW36" i="32"/>
  <c r="AX36" i="32" s="1"/>
  <c r="AW38" i="32"/>
  <c r="AX38" i="32" s="1"/>
  <c r="AW39" i="32"/>
  <c r="AX39" i="32" s="1"/>
  <c r="AW40" i="32"/>
  <c r="AX40" i="32" s="1"/>
  <c r="AW41" i="32"/>
  <c r="AX41" i="32" s="1"/>
  <c r="AW42" i="32"/>
  <c r="AX42" i="32" s="1"/>
  <c r="AW43" i="32"/>
  <c r="AX43" i="32" s="1"/>
  <c r="AW23" i="32"/>
  <c r="AX23" i="32" s="1"/>
  <c r="AV105" i="32"/>
  <c r="AU105" i="32"/>
  <c r="AT105" i="32"/>
  <c r="AS105" i="32"/>
  <c r="AR105" i="32"/>
  <c r="AQ105" i="32"/>
  <c r="AP105" i="32"/>
  <c r="AO105" i="32"/>
  <c r="AN105" i="32"/>
  <c r="AM103" i="32"/>
  <c r="AL103" i="32"/>
  <c r="AK103" i="32"/>
  <c r="AJ103" i="32"/>
  <c r="AI103" i="32"/>
  <c r="AH103" i="32"/>
  <c r="AG103" i="32"/>
  <c r="AF103" i="32"/>
  <c r="AE103" i="32"/>
  <c r="AM102" i="32"/>
  <c r="AL102" i="32"/>
  <c r="AK102" i="32"/>
  <c r="AJ102" i="32"/>
  <c r="AI102" i="32"/>
  <c r="AH102" i="32"/>
  <c r="AG102" i="32"/>
  <c r="AF102" i="32"/>
  <c r="AE102" i="32"/>
  <c r="AM101" i="32"/>
  <c r="AL101" i="32"/>
  <c r="AK101" i="32"/>
  <c r="AJ101" i="32"/>
  <c r="AI101" i="32"/>
  <c r="AH101" i="32"/>
  <c r="AG101" i="32"/>
  <c r="AF101" i="32"/>
  <c r="AE101" i="32"/>
  <c r="AM100" i="32"/>
  <c r="AL100" i="32"/>
  <c r="AK100" i="32"/>
  <c r="AJ100" i="32"/>
  <c r="AI100" i="32"/>
  <c r="AH100" i="32"/>
  <c r="AG100" i="32"/>
  <c r="AF100" i="32"/>
  <c r="AE100" i="32"/>
  <c r="AM99" i="32"/>
  <c r="AL99" i="32"/>
  <c r="AK99" i="32"/>
  <c r="AJ99" i="32"/>
  <c r="AI99" i="32"/>
  <c r="AH99" i="32"/>
  <c r="AG99" i="32"/>
  <c r="AF99" i="32"/>
  <c r="AE99" i="32"/>
  <c r="AM98" i="32"/>
  <c r="AL98" i="32"/>
  <c r="AK98" i="32"/>
  <c r="AJ98" i="32"/>
  <c r="AI98" i="32"/>
  <c r="AH98" i="32"/>
  <c r="AG98" i="32"/>
  <c r="AF98" i="32"/>
  <c r="AE98" i="32"/>
  <c r="AM97" i="32"/>
  <c r="AL97" i="32"/>
  <c r="AK97" i="32"/>
  <c r="AJ97" i="32"/>
  <c r="AI97" i="32"/>
  <c r="AH97" i="32"/>
  <c r="AG97" i="32"/>
  <c r="AF97" i="32"/>
  <c r="AE97" i="32"/>
  <c r="AV95" i="32"/>
  <c r="AU95" i="32"/>
  <c r="AT95" i="32"/>
  <c r="AS95" i="32"/>
  <c r="AR95" i="32"/>
  <c r="AQ95" i="32"/>
  <c r="AP95" i="32"/>
  <c r="AO95" i="32"/>
  <c r="AN95" i="32"/>
  <c r="AV91" i="32"/>
  <c r="AU91" i="32"/>
  <c r="AT91" i="32"/>
  <c r="AS91" i="32"/>
  <c r="AR91" i="32"/>
  <c r="AQ91" i="32"/>
  <c r="AP91" i="32"/>
  <c r="AO91" i="32"/>
  <c r="AN91" i="32"/>
  <c r="AV89" i="32"/>
  <c r="AU89" i="32"/>
  <c r="AT89" i="32"/>
  <c r="AS89" i="32"/>
  <c r="AR89" i="32"/>
  <c r="AQ89" i="32"/>
  <c r="AP89" i="32"/>
  <c r="AO89" i="32"/>
  <c r="AN89" i="32"/>
  <c r="AV88" i="32"/>
  <c r="AU88" i="32"/>
  <c r="AT88" i="32"/>
  <c r="AS88" i="32"/>
  <c r="AR88" i="32"/>
  <c r="AQ88" i="32"/>
  <c r="AP88" i="32"/>
  <c r="AO88" i="32"/>
  <c r="AN88" i="32"/>
  <c r="AV87" i="32"/>
  <c r="AU87" i="32"/>
  <c r="AT87" i="32"/>
  <c r="AS87" i="32"/>
  <c r="AR87" i="32"/>
  <c r="AQ87" i="32"/>
  <c r="AP87" i="32"/>
  <c r="AO87" i="32"/>
  <c r="AN87" i="32"/>
  <c r="AM87" i="32"/>
  <c r="AL87" i="32"/>
  <c r="AK87" i="32"/>
  <c r="AJ87" i="32"/>
  <c r="AI87" i="32"/>
  <c r="AH87" i="32"/>
  <c r="AG87" i="32"/>
  <c r="AF87" i="32"/>
  <c r="AE87" i="32"/>
  <c r="AV86" i="32"/>
  <c r="AU86" i="32"/>
  <c r="AT86" i="32"/>
  <c r="AS86" i="32"/>
  <c r="AR86" i="32"/>
  <c r="AQ86" i="32"/>
  <c r="AP86" i="32"/>
  <c r="AO86" i="32"/>
  <c r="AN86" i="32"/>
  <c r="AM86" i="32"/>
  <c r="AL86" i="32"/>
  <c r="AK86" i="32"/>
  <c r="AJ86" i="32"/>
  <c r="AI86" i="32"/>
  <c r="AH86" i="32"/>
  <c r="AG86" i="32"/>
  <c r="AF86" i="32"/>
  <c r="AE86" i="32"/>
  <c r="AV85" i="32"/>
  <c r="AU85" i="32"/>
  <c r="AT85" i="32"/>
  <c r="AS85" i="32"/>
  <c r="AR85" i="32"/>
  <c r="AQ85" i="32"/>
  <c r="AP85" i="32"/>
  <c r="AO85" i="32"/>
  <c r="AN85" i="32"/>
  <c r="AM85" i="32"/>
  <c r="AL85" i="32"/>
  <c r="AK85" i="32"/>
  <c r="AJ85" i="32"/>
  <c r="AI85" i="32"/>
  <c r="AH85" i="32"/>
  <c r="AG85" i="32"/>
  <c r="AF85" i="32"/>
  <c r="AE85" i="32"/>
  <c r="AV83" i="32"/>
  <c r="AU83" i="32"/>
  <c r="AT83" i="32"/>
  <c r="AS83" i="32"/>
  <c r="AR83" i="32"/>
  <c r="AQ83" i="32"/>
  <c r="AP83" i="32"/>
  <c r="AO83" i="32"/>
  <c r="AN83" i="32"/>
  <c r="AM83" i="32"/>
  <c r="AL83" i="32"/>
  <c r="AK83" i="32"/>
  <c r="AJ83" i="32"/>
  <c r="AI83" i="32"/>
  <c r="AH83" i="32"/>
  <c r="AG83" i="32"/>
  <c r="AF83" i="32"/>
  <c r="AE83" i="32"/>
  <c r="AV81" i="32"/>
  <c r="AU81" i="32"/>
  <c r="AT81" i="32"/>
  <c r="AS81" i="32"/>
  <c r="AR81" i="32"/>
  <c r="AQ81" i="32"/>
  <c r="AP81" i="32"/>
  <c r="AO81" i="32"/>
  <c r="AN81" i="32"/>
  <c r="AV79" i="32"/>
  <c r="AU79" i="32"/>
  <c r="AT79" i="32"/>
  <c r="AS79" i="32"/>
  <c r="AR79" i="32"/>
  <c r="AQ79" i="32"/>
  <c r="AP79" i="32"/>
  <c r="AO79" i="32"/>
  <c r="AN79" i="32"/>
  <c r="AM79" i="32"/>
  <c r="AL79" i="32"/>
  <c r="AK79" i="32"/>
  <c r="AJ79" i="32"/>
  <c r="AI79" i="32"/>
  <c r="AH79" i="32"/>
  <c r="AG79" i="32"/>
  <c r="AF79" i="32"/>
  <c r="AE79" i="32"/>
  <c r="AV74" i="32"/>
  <c r="AU74" i="32"/>
  <c r="AT74" i="32"/>
  <c r="AS74" i="32"/>
  <c r="AR74" i="32"/>
  <c r="AQ74" i="32"/>
  <c r="AP74" i="32"/>
  <c r="AO74" i="32"/>
  <c r="AN74" i="32"/>
  <c r="AM74" i="32"/>
  <c r="AL74" i="32"/>
  <c r="AK74" i="32"/>
  <c r="AJ74" i="32"/>
  <c r="AI74" i="32"/>
  <c r="AH74" i="32"/>
  <c r="AG74" i="32"/>
  <c r="AF74" i="32"/>
  <c r="AE74" i="32"/>
  <c r="AV73" i="32"/>
  <c r="AU73" i="32"/>
  <c r="AT73" i="32"/>
  <c r="AS73" i="32"/>
  <c r="AR73" i="32"/>
  <c r="AQ73" i="32"/>
  <c r="AP73" i="32"/>
  <c r="AO73" i="32"/>
  <c r="AN73" i="32"/>
  <c r="AM73" i="32"/>
  <c r="AL73" i="32"/>
  <c r="AK73" i="32"/>
  <c r="AJ73" i="32"/>
  <c r="AI73" i="32"/>
  <c r="AH73" i="32"/>
  <c r="AG73" i="32"/>
  <c r="AF73" i="32"/>
  <c r="AE73" i="32"/>
  <c r="AV72" i="32"/>
  <c r="AU72" i="32"/>
  <c r="AT72" i="32"/>
  <c r="AS72" i="32"/>
  <c r="AR72" i="32"/>
  <c r="AQ72" i="32"/>
  <c r="AP72" i="32"/>
  <c r="AO72" i="32"/>
  <c r="AN72" i="32"/>
  <c r="AM72" i="32"/>
  <c r="AL72" i="32"/>
  <c r="AK72" i="32"/>
  <c r="AJ72" i="32"/>
  <c r="AI72" i="32"/>
  <c r="AH72" i="32"/>
  <c r="AG72" i="32"/>
  <c r="AF72" i="32"/>
  <c r="AE72" i="32"/>
  <c r="AN71" i="32"/>
  <c r="AM71" i="32"/>
  <c r="AL71" i="32"/>
  <c r="AK71" i="32"/>
  <c r="AJ71" i="32"/>
  <c r="AI71" i="32"/>
  <c r="AH71" i="32"/>
  <c r="AG71" i="32"/>
  <c r="AF71" i="32"/>
  <c r="AE71" i="32"/>
  <c r="AV43" i="32"/>
  <c r="AU43" i="32"/>
  <c r="AT43" i="32"/>
  <c r="AS43" i="32"/>
  <c r="AR43" i="32"/>
  <c r="AQ43" i="32"/>
  <c r="AP43" i="32"/>
  <c r="AO43" i="32"/>
  <c r="AN43" i="32"/>
  <c r="AM43" i="32"/>
  <c r="AL43" i="32"/>
  <c r="AK43" i="32"/>
  <c r="AJ43" i="32"/>
  <c r="AI43" i="32"/>
  <c r="AH43" i="32"/>
  <c r="AG43" i="32"/>
  <c r="AF43" i="32"/>
  <c r="AE43" i="32"/>
  <c r="AV41" i="32"/>
  <c r="AU41" i="32"/>
  <c r="AT41" i="32"/>
  <c r="AS41" i="32"/>
  <c r="AR41" i="32"/>
  <c r="AQ41" i="32"/>
  <c r="AP41" i="32"/>
  <c r="AO41" i="32"/>
  <c r="AN41" i="32"/>
  <c r="AM41" i="32"/>
  <c r="AL41" i="32"/>
  <c r="AK41" i="32"/>
  <c r="AJ41" i="32"/>
  <c r="AI41" i="32"/>
  <c r="AH41" i="32"/>
  <c r="AG41" i="32"/>
  <c r="AF41" i="32"/>
  <c r="AE41" i="32"/>
  <c r="AO34" i="32"/>
  <c r="AP34" i="32"/>
  <c r="AQ34" i="32"/>
  <c r="AR34" i="32"/>
  <c r="AS34" i="32"/>
  <c r="AT34" i="32"/>
  <c r="AU34" i="32"/>
  <c r="AV34" i="32"/>
  <c r="AN34" i="32"/>
  <c r="AF34" i="32"/>
  <c r="AG34" i="32"/>
  <c r="AH34" i="32"/>
  <c r="AI34" i="32"/>
  <c r="AJ34" i="32"/>
  <c r="AK34" i="32"/>
  <c r="AL34" i="32"/>
  <c r="AM34" i="32"/>
  <c r="AE34" i="32"/>
  <c r="AV126" i="32"/>
  <c r="AU126" i="32"/>
  <c r="AT126" i="32"/>
  <c r="AS126" i="32"/>
  <c r="AR126" i="32"/>
  <c r="AQ126" i="32"/>
  <c r="AP126" i="32"/>
  <c r="AO126" i="32"/>
  <c r="AN126" i="32"/>
  <c r="AM126" i="32"/>
  <c r="AL126" i="32"/>
  <c r="AK126" i="32"/>
  <c r="AJ126" i="32"/>
  <c r="AI126" i="32"/>
  <c r="AH126" i="32"/>
  <c r="AG126" i="32"/>
  <c r="AF126" i="32"/>
  <c r="AE126" i="32"/>
  <c r="AV84" i="32"/>
  <c r="AU84" i="32"/>
  <c r="AT84" i="32"/>
  <c r="AS84" i="32"/>
  <c r="AR84" i="32"/>
  <c r="AQ84" i="32"/>
  <c r="AP84" i="32"/>
  <c r="AO84" i="32"/>
  <c r="AN84" i="32"/>
  <c r="AM84" i="32"/>
  <c r="AL84" i="32"/>
  <c r="AK84" i="32"/>
  <c r="AJ84" i="32"/>
  <c r="AI84" i="32"/>
  <c r="AH84" i="32"/>
  <c r="AG84" i="32"/>
  <c r="AF84" i="32"/>
  <c r="AE84" i="32"/>
  <c r="AV75" i="32"/>
  <c r="AU75" i="32"/>
  <c r="AT75" i="32"/>
  <c r="AS75" i="32"/>
  <c r="AR75" i="32"/>
  <c r="AQ75" i="32"/>
  <c r="AP75" i="32"/>
  <c r="AO75" i="32"/>
  <c r="AN75" i="32"/>
  <c r="AM75" i="32"/>
  <c r="AL75" i="32"/>
  <c r="AK75" i="32"/>
  <c r="AJ75" i="32"/>
  <c r="AI75" i="32"/>
  <c r="AH75" i="32"/>
  <c r="AG75" i="32"/>
  <c r="AF75" i="32"/>
  <c r="AE75" i="32"/>
  <c r="AV69" i="32"/>
  <c r="AU69" i="32"/>
  <c r="AT69" i="32"/>
  <c r="AS69" i="32"/>
  <c r="AR69" i="32"/>
  <c r="AQ69" i="32"/>
  <c r="AP69" i="32"/>
  <c r="AO69" i="32"/>
  <c r="AN69" i="32"/>
  <c r="AM69" i="32"/>
  <c r="AL69" i="32"/>
  <c r="AK69" i="32"/>
  <c r="AJ69" i="32"/>
  <c r="AI69" i="32"/>
  <c r="AH69" i="32"/>
  <c r="AG69" i="32"/>
  <c r="AF69" i="32"/>
  <c r="AE69" i="32"/>
  <c r="AV68" i="32"/>
  <c r="AU68" i="32"/>
  <c r="AT68" i="32"/>
  <c r="AS68" i="32"/>
  <c r="AR68" i="32"/>
  <c r="AQ68" i="32"/>
  <c r="AP68" i="32"/>
  <c r="AO68" i="32"/>
  <c r="AN68" i="32"/>
  <c r="AM68" i="32"/>
  <c r="AL68" i="32"/>
  <c r="AK68" i="32"/>
  <c r="AJ68" i="32"/>
  <c r="AI68" i="32"/>
  <c r="AH68" i="32"/>
  <c r="AG68" i="32"/>
  <c r="AF68" i="32"/>
  <c r="AE68" i="32"/>
  <c r="AV67" i="32"/>
  <c r="AU67" i="32"/>
  <c r="AT67" i="32"/>
  <c r="AS67" i="32"/>
  <c r="AR67" i="32"/>
  <c r="AQ67" i="32"/>
  <c r="AP67" i="32"/>
  <c r="AO67" i="32"/>
  <c r="AN67" i="32"/>
  <c r="AM67" i="32"/>
  <c r="AL67" i="32"/>
  <c r="AK67" i="32"/>
  <c r="AJ67" i="32"/>
  <c r="AI67" i="32"/>
  <c r="AH67" i="32"/>
  <c r="AG67" i="32"/>
  <c r="AF67" i="32"/>
  <c r="AE67" i="32"/>
  <c r="AV66" i="32"/>
  <c r="AU66" i="32"/>
  <c r="AT66" i="32"/>
  <c r="AS66" i="32"/>
  <c r="AR66" i="32"/>
  <c r="AQ66" i="32"/>
  <c r="AP66" i="32"/>
  <c r="AO66" i="32"/>
  <c r="AN66" i="32"/>
  <c r="AM66" i="32"/>
  <c r="AL66" i="32"/>
  <c r="AK66" i="32"/>
  <c r="AJ66" i="32"/>
  <c r="AI66" i="32"/>
  <c r="AH66" i="32"/>
  <c r="AG66" i="32"/>
  <c r="AF66" i="32"/>
  <c r="AE66" i="32"/>
  <c r="AV64" i="32"/>
  <c r="AU64" i="32"/>
  <c r="AT64" i="32"/>
  <c r="AS64" i="32"/>
  <c r="AR64" i="32"/>
  <c r="AQ64" i="32"/>
  <c r="AP64" i="32"/>
  <c r="AO64" i="32"/>
  <c r="AN64" i="32"/>
  <c r="AM64" i="32"/>
  <c r="AL64" i="32"/>
  <c r="AK64" i="32"/>
  <c r="AJ64" i="32"/>
  <c r="AI64" i="32"/>
  <c r="AH64" i="32"/>
  <c r="AG64" i="32"/>
  <c r="AF64" i="32"/>
  <c r="AE64" i="32"/>
  <c r="AV61" i="32"/>
  <c r="AU61" i="32"/>
  <c r="AT61" i="32"/>
  <c r="AS61" i="32"/>
  <c r="AR61" i="32"/>
  <c r="AQ61" i="32"/>
  <c r="AP61" i="32"/>
  <c r="AO61" i="32"/>
  <c r="AN61" i="32"/>
  <c r="AM61" i="32"/>
  <c r="AL61" i="32"/>
  <c r="AK61" i="32"/>
  <c r="AJ61" i="32"/>
  <c r="AI61" i="32"/>
  <c r="AH61" i="32"/>
  <c r="AG61" i="32"/>
  <c r="AF61" i="32"/>
  <c r="AE61" i="32"/>
  <c r="AV60" i="32"/>
  <c r="AU60" i="32"/>
  <c r="AT60" i="32"/>
  <c r="AS60" i="32"/>
  <c r="AR60" i="32"/>
  <c r="AQ60" i="32"/>
  <c r="AP60" i="32"/>
  <c r="AO60" i="32"/>
  <c r="AN60" i="32"/>
  <c r="AM60" i="32"/>
  <c r="AL60" i="32"/>
  <c r="AK60" i="32"/>
  <c r="AJ60" i="32"/>
  <c r="AI60" i="32"/>
  <c r="AH60" i="32"/>
  <c r="AG60" i="32"/>
  <c r="AF60" i="32"/>
  <c r="AE60" i="32"/>
  <c r="AV42" i="32"/>
  <c r="AU42" i="32"/>
  <c r="AT42" i="32"/>
  <c r="AS42" i="32"/>
  <c r="AR42" i="32"/>
  <c r="AQ42" i="32"/>
  <c r="AP42" i="32"/>
  <c r="AO42" i="32"/>
  <c r="AN42" i="32"/>
  <c r="AM42" i="32"/>
  <c r="AL42" i="32"/>
  <c r="AK42" i="32"/>
  <c r="AJ42" i="32"/>
  <c r="AI42" i="32"/>
  <c r="AH42" i="32"/>
  <c r="AG42" i="32"/>
  <c r="AF42" i="32"/>
  <c r="AE42" i="32"/>
  <c r="AV39" i="32"/>
  <c r="AU39" i="32"/>
  <c r="AT39" i="32"/>
  <c r="AS39" i="32"/>
  <c r="AR39" i="32"/>
  <c r="AQ39" i="32"/>
  <c r="AP39" i="32"/>
  <c r="AO39" i="32"/>
  <c r="AN39" i="32"/>
  <c r="AM39" i="32"/>
  <c r="AL39" i="32"/>
  <c r="AK39" i="32"/>
  <c r="AJ39" i="32"/>
  <c r="AI39" i="32"/>
  <c r="AH39" i="32"/>
  <c r="AG39" i="32"/>
  <c r="AF39" i="32"/>
  <c r="AE39" i="32"/>
  <c r="AV38" i="32"/>
  <c r="AU38" i="32"/>
  <c r="AT38" i="32"/>
  <c r="AS38" i="32"/>
  <c r="AR38" i="32"/>
  <c r="AQ38" i="32"/>
  <c r="AP38" i="32"/>
  <c r="AO38" i="32"/>
  <c r="AN38" i="32"/>
  <c r="AM38" i="32"/>
  <c r="AL38" i="32"/>
  <c r="AK38" i="32"/>
  <c r="AJ38" i="32"/>
  <c r="AI38" i="32"/>
  <c r="AH38" i="32"/>
  <c r="AG38" i="32"/>
  <c r="AF38" i="32"/>
  <c r="AE38" i="32"/>
  <c r="AV36" i="32"/>
  <c r="AU36" i="32"/>
  <c r="AT36" i="32"/>
  <c r="AS36" i="32"/>
  <c r="AR36" i="32"/>
  <c r="AQ36" i="32"/>
  <c r="AP36" i="32"/>
  <c r="AO36" i="32"/>
  <c r="AN36" i="32"/>
  <c r="AM36" i="32"/>
  <c r="AL36" i="32"/>
  <c r="AK36" i="32"/>
  <c r="AJ36" i="32"/>
  <c r="AI36" i="32"/>
  <c r="AH36" i="32"/>
  <c r="AG36" i="32"/>
  <c r="AF36" i="32"/>
  <c r="AE36" i="32"/>
  <c r="AV35" i="32"/>
  <c r="AU35" i="32"/>
  <c r="AT35" i="32"/>
  <c r="AS35" i="32"/>
  <c r="AR35" i="32"/>
  <c r="AQ35" i="32"/>
  <c r="AP35" i="32"/>
  <c r="AO35" i="32"/>
  <c r="AN35" i="32"/>
  <c r="AM35" i="32"/>
  <c r="AL35" i="32"/>
  <c r="AK35" i="32"/>
  <c r="AJ35" i="32"/>
  <c r="AI35" i="32"/>
  <c r="AH35" i="32"/>
  <c r="AG35" i="32"/>
  <c r="AF35" i="32"/>
  <c r="AE35" i="32"/>
  <c r="AV33" i="32"/>
  <c r="AU33" i="32"/>
  <c r="AT33" i="32"/>
  <c r="AS33" i="32"/>
  <c r="AR33" i="32"/>
  <c r="AQ33" i="32"/>
  <c r="AP33" i="32"/>
  <c r="AO33" i="32"/>
  <c r="AN33" i="32"/>
  <c r="AM33" i="32"/>
  <c r="AL33" i="32"/>
  <c r="AK33" i="32"/>
  <c r="AJ33" i="32"/>
  <c r="AI33" i="32"/>
  <c r="AH33" i="32"/>
  <c r="AG33" i="32"/>
  <c r="AF33" i="32"/>
  <c r="AE33" i="32"/>
  <c r="AV32" i="32"/>
  <c r="AU32" i="32"/>
  <c r="AT32" i="32"/>
  <c r="AS32" i="32"/>
  <c r="AR32" i="32"/>
  <c r="AQ32" i="32"/>
  <c r="AP32" i="32"/>
  <c r="AO32" i="32"/>
  <c r="AN32" i="32"/>
  <c r="AM32" i="32"/>
  <c r="AL32" i="32"/>
  <c r="AK32" i="32"/>
  <c r="AJ32" i="32"/>
  <c r="AI32" i="32"/>
  <c r="AH32" i="32"/>
  <c r="AG32" i="32"/>
  <c r="AF32" i="32"/>
  <c r="AE32" i="32"/>
  <c r="AV31" i="32"/>
  <c r="AU31" i="32"/>
  <c r="AT31" i="32"/>
  <c r="AS31" i="32"/>
  <c r="AR31" i="32"/>
  <c r="AQ31" i="32"/>
  <c r="AP31" i="32"/>
  <c r="AO31" i="32"/>
  <c r="AN31" i="32"/>
  <c r="AM31" i="32"/>
  <c r="AL31" i="32"/>
  <c r="AK31" i="32"/>
  <c r="AJ31" i="32"/>
  <c r="AI31" i="32"/>
  <c r="AH31" i="32"/>
  <c r="AG31" i="32"/>
  <c r="AF31" i="32"/>
  <c r="AE31" i="32"/>
  <c r="AV29" i="32"/>
  <c r="AU29" i="32"/>
  <c r="AT29" i="32"/>
  <c r="AS29" i="32"/>
  <c r="AR29" i="32"/>
  <c r="AQ29" i="32"/>
  <c r="AP29" i="32"/>
  <c r="AO29" i="32"/>
  <c r="AN29" i="32"/>
  <c r="AM29" i="32"/>
  <c r="AL29" i="32"/>
  <c r="AK29" i="32"/>
  <c r="AJ29" i="32"/>
  <c r="AI29" i="32"/>
  <c r="AH29" i="32"/>
  <c r="AG29" i="32"/>
  <c r="AF29" i="32"/>
  <c r="AE29" i="32"/>
  <c r="AV28" i="32"/>
  <c r="AU28" i="32"/>
  <c r="AT28" i="32"/>
  <c r="AS28" i="32"/>
  <c r="AR28" i="32"/>
  <c r="AQ28" i="32"/>
  <c r="AP28" i="32"/>
  <c r="AO28" i="32"/>
  <c r="AN28" i="32"/>
  <c r="AM28" i="32"/>
  <c r="AL28" i="32"/>
  <c r="AK28" i="32"/>
  <c r="AJ28" i="32"/>
  <c r="AI28" i="32"/>
  <c r="AH28" i="32"/>
  <c r="AG28" i="32"/>
  <c r="AF28" i="32"/>
  <c r="AE28" i="32"/>
  <c r="AV27" i="32"/>
  <c r="AU27" i="32"/>
  <c r="AT27" i="32"/>
  <c r="AS27" i="32"/>
  <c r="AR27" i="32"/>
  <c r="AQ27" i="32"/>
  <c r="AP27" i="32"/>
  <c r="AO27" i="32"/>
  <c r="AN27" i="32"/>
  <c r="AM27" i="32"/>
  <c r="AL27" i="32"/>
  <c r="AK27" i="32"/>
  <c r="AJ27" i="32"/>
  <c r="AI27" i="32"/>
  <c r="AH27" i="32"/>
  <c r="AG27" i="32"/>
  <c r="AF27" i="32"/>
  <c r="AE27" i="32"/>
  <c r="AV26" i="32"/>
  <c r="AU26" i="32"/>
  <c r="AT26" i="32"/>
  <c r="AS26" i="32"/>
  <c r="AR26" i="32"/>
  <c r="AQ26" i="32"/>
  <c r="AP26" i="32"/>
  <c r="AO26" i="32"/>
  <c r="AN26" i="32"/>
  <c r="AM26" i="32"/>
  <c r="AL26" i="32"/>
  <c r="AK26" i="32"/>
  <c r="AJ26" i="32"/>
  <c r="AI26" i="32"/>
  <c r="AH26" i="32"/>
  <c r="AG26" i="32"/>
  <c r="AF26" i="32"/>
  <c r="AE26" i="32"/>
  <c r="AV25" i="32"/>
  <c r="AU25" i="32"/>
  <c r="AT25" i="32"/>
  <c r="AS25" i="32"/>
  <c r="AR25" i="32"/>
  <c r="AQ25" i="32"/>
  <c r="AP25" i="32"/>
  <c r="AO25" i="32"/>
  <c r="AN25" i="32"/>
  <c r="AM25" i="32"/>
  <c r="AL25" i="32"/>
  <c r="AK25" i="32"/>
  <c r="AJ25" i="32"/>
  <c r="AI25" i="32"/>
  <c r="AH25" i="32"/>
  <c r="AG25" i="32"/>
  <c r="AF25" i="32"/>
  <c r="AE25" i="32"/>
  <c r="AV24" i="32"/>
  <c r="AU24" i="32"/>
  <c r="AT24" i="32"/>
  <c r="AS24" i="32"/>
  <c r="AR24" i="32"/>
  <c r="AQ24" i="32"/>
  <c r="AP24" i="32"/>
  <c r="AO24" i="32"/>
  <c r="AN24" i="32"/>
  <c r="AM24" i="32"/>
  <c r="AL24" i="32"/>
  <c r="AK24" i="32"/>
  <c r="AJ24" i="32"/>
  <c r="AI24" i="32"/>
  <c r="AH24" i="32"/>
  <c r="AG24" i="32"/>
  <c r="AF24" i="32"/>
  <c r="AE24" i="32"/>
  <c r="AO23" i="32"/>
  <c r="AP23" i="32"/>
  <c r="AQ23" i="32"/>
  <c r="AR23" i="32"/>
  <c r="AS23" i="32"/>
  <c r="AT23" i="32"/>
  <c r="AU23" i="32"/>
  <c r="AV23" i="32"/>
  <c r="AN23" i="32"/>
  <c r="AF23" i="32"/>
  <c r="AG23" i="32"/>
  <c r="AH23" i="32"/>
  <c r="AI23" i="32"/>
  <c r="AJ23" i="32"/>
  <c r="AK23" i="32"/>
  <c r="AL23" i="32"/>
  <c r="AM23" i="32"/>
  <c r="AE23" i="32"/>
  <c r="AV63" i="32"/>
  <c r="AU63" i="32"/>
  <c r="AT63" i="32"/>
  <c r="AS63" i="32"/>
  <c r="AR63" i="32"/>
  <c r="AQ63" i="32"/>
  <c r="AP63" i="32"/>
  <c r="AO63" i="32"/>
  <c r="AN63" i="32"/>
  <c r="AM63" i="32"/>
  <c r="AL63" i="32"/>
  <c r="AK63" i="32"/>
  <c r="AJ63" i="32"/>
  <c r="AI63" i="32"/>
  <c r="AH63" i="32"/>
  <c r="AG63" i="32"/>
  <c r="AF63" i="32"/>
  <c r="AE63" i="32"/>
  <c r="AV62" i="32"/>
  <c r="AU62" i="32"/>
  <c r="AT62" i="32"/>
  <c r="AS62" i="32"/>
  <c r="AR62" i="32"/>
  <c r="AQ62" i="32"/>
  <c r="AP62" i="32"/>
  <c r="AO62" i="32"/>
  <c r="AN62" i="32"/>
  <c r="AM62" i="32"/>
  <c r="AL62" i="32"/>
  <c r="AK62" i="32"/>
  <c r="AJ62" i="32"/>
  <c r="AI62" i="32"/>
  <c r="AH62" i="32"/>
  <c r="AG62" i="32"/>
  <c r="AF62" i="32"/>
  <c r="AE62" i="32"/>
  <c r="AO40" i="32"/>
  <c r="AP40" i="32"/>
  <c r="AQ40" i="32"/>
  <c r="AR40" i="32"/>
  <c r="AS40" i="32"/>
  <c r="AT40" i="32"/>
  <c r="AU40" i="32"/>
  <c r="AV40" i="32"/>
  <c r="AN40" i="32"/>
  <c r="AF40" i="32"/>
  <c r="AG40" i="32"/>
  <c r="AH40" i="32"/>
  <c r="AI40" i="32"/>
  <c r="AJ40" i="32"/>
  <c r="AK40" i="32"/>
  <c r="AL40" i="32"/>
  <c r="AM40" i="32"/>
  <c r="AE40" i="32"/>
  <c r="AN15" i="32"/>
  <c r="AE15" i="32"/>
  <c r="T96" i="32" l="1"/>
  <c r="I125" i="32"/>
  <c r="U59" i="32"/>
  <c r="V5" i="32" s="1"/>
  <c r="S59" i="32"/>
  <c r="R5" i="32" s="1"/>
  <c r="AA5" i="32" s="1"/>
  <c r="T59" i="32"/>
  <c r="T5" i="32" s="1"/>
  <c r="R59" i="32"/>
  <c r="R9" i="32"/>
  <c r="T9" i="32"/>
  <c r="V9" i="32"/>
  <c r="X9" i="32"/>
  <c r="P9" i="32"/>
  <c r="Q14" i="32"/>
  <c r="P10" i="32"/>
  <c r="X10" i="32"/>
  <c r="AC10" i="32" s="1"/>
  <c r="AS14" i="32"/>
  <c r="AV14" i="32"/>
  <c r="AJ14" i="32"/>
  <c r="AF14" i="32"/>
  <c r="AN14" i="32"/>
  <c r="AM14" i="32"/>
  <c r="U70" i="32"/>
  <c r="V6" i="32" s="1"/>
  <c r="S96" i="32"/>
  <c r="R7" i="32" s="1"/>
  <c r="R70" i="32"/>
  <c r="R112" i="32"/>
  <c r="R104" i="32"/>
  <c r="AL14" i="32"/>
  <c r="AH14" i="32"/>
  <c r="AT14" i="32"/>
  <c r="AP14" i="32"/>
  <c r="AI14" i="32"/>
  <c r="AE14" i="32"/>
  <c r="AU14" i="32"/>
  <c r="AQ14" i="32"/>
  <c r="AR14" i="32"/>
  <c r="AO14" i="32"/>
  <c r="U30" i="32"/>
  <c r="AK14" i="32"/>
  <c r="AG14" i="32"/>
  <c r="T30" i="32"/>
  <c r="R30" i="32"/>
  <c r="T7" i="32"/>
  <c r="U104" i="32"/>
  <c r="U112" i="32"/>
  <c r="V8" i="32" s="1"/>
  <c r="T104" i="32"/>
  <c r="S112" i="32"/>
  <c r="R96" i="32"/>
  <c r="U96" i="32"/>
  <c r="V7" i="32" s="1"/>
  <c r="S104" i="32"/>
  <c r="S30" i="32"/>
  <c r="S70" i="32"/>
  <c r="R6" i="32" s="1"/>
  <c r="AA6" i="32" s="1"/>
  <c r="T70" i="32"/>
  <c r="T6" i="32" s="1"/>
  <c r="T112" i="32"/>
  <c r="X7" i="32" l="1"/>
  <c r="T8" i="32"/>
  <c r="I30" i="32"/>
  <c r="I112" i="32"/>
  <c r="I70" i="32"/>
  <c r="I96" i="32"/>
  <c r="I59" i="32"/>
  <c r="I104" i="32"/>
  <c r="R8" i="32"/>
  <c r="D16" i="33"/>
  <c r="D15" i="33" s="1"/>
  <c r="D18" i="33" s="1"/>
  <c r="A16" i="33"/>
  <c r="A15" i="33" s="1"/>
  <c r="A18" i="33" s="1"/>
  <c r="E16" i="33"/>
  <c r="E15" i="33" s="1"/>
  <c r="E18" i="33" s="1"/>
  <c r="H16" i="33"/>
  <c r="H15" i="33" s="1"/>
  <c r="H18" i="33" s="1"/>
  <c r="C16" i="33"/>
  <c r="G16" i="33"/>
  <c r="G15" i="33" s="1"/>
  <c r="G18" i="33" s="1"/>
  <c r="B16" i="33"/>
  <c r="I16" i="33"/>
  <c r="I15" i="33" s="1"/>
  <c r="I18" i="33" s="1"/>
  <c r="F16" i="33"/>
  <c r="F15" i="33" s="1"/>
  <c r="F18" i="33" s="1"/>
  <c r="R14" i="32"/>
  <c r="U14" i="32"/>
  <c r="S14" i="32"/>
  <c r="T14" i="32"/>
  <c r="X11" i="32" s="1"/>
  <c r="AC11" i="32" s="1"/>
  <c r="P8" i="32"/>
  <c r="X4" i="32"/>
  <c r="AC4" i="32" s="1"/>
  <c r="X5" i="32"/>
  <c r="AC5" i="32" s="1"/>
  <c r="P5" i="32"/>
  <c r="Z5" i="32" s="1"/>
  <c r="X6" i="32"/>
  <c r="AC6" i="32" s="1"/>
  <c r="P6" i="32"/>
  <c r="Z6" i="32" s="1"/>
  <c r="P7" i="32"/>
  <c r="Z7" i="32" s="1"/>
  <c r="AC7" i="32"/>
  <c r="X8" i="32" l="1"/>
  <c r="C15" i="33"/>
  <c r="C18" i="33" s="1"/>
  <c r="X14" i="32" s="1"/>
  <c r="B15" i="33"/>
  <c r="B18" i="33" s="1"/>
  <c r="W14" i="32" s="1"/>
  <c r="AC8" i="32"/>
  <c r="V14" i="32"/>
  <c r="Y14" i="32"/>
  <c r="AC14" i="32"/>
  <c r="Z14" i="32"/>
  <c r="AB14" i="32"/>
  <c r="AD14" i="32"/>
  <c r="AA14" i="32"/>
  <c r="X12" i="32"/>
  <c r="AC12" i="32" s="1"/>
  <c r="I14" i="32"/>
</calcChain>
</file>

<file path=xl/sharedStrings.xml><?xml version="1.0" encoding="utf-8"?>
<sst xmlns="http://schemas.openxmlformats.org/spreadsheetml/2006/main" count="484" uniqueCount="203">
  <si>
    <t>インターンシップ</t>
    <phoneticPr fontId="2"/>
  </si>
  <si>
    <t>信号処理</t>
    <rPh sb="0" eb="2">
      <t>シンゴウ</t>
    </rPh>
    <rPh sb="2" eb="4">
      <t>ショリ</t>
    </rPh>
    <phoneticPr fontId="2"/>
  </si>
  <si>
    <t>電気回路Ⅱ</t>
    <rPh sb="0" eb="2">
      <t>デンキ</t>
    </rPh>
    <rPh sb="2" eb="4">
      <t>カイロ</t>
    </rPh>
    <phoneticPr fontId="2"/>
  </si>
  <si>
    <t>技術英語</t>
    <rPh sb="0" eb="2">
      <t>ギジュツ</t>
    </rPh>
    <rPh sb="2" eb="4">
      <t>エイゴ</t>
    </rPh>
    <phoneticPr fontId="2"/>
  </si>
  <si>
    <t>情報理論</t>
    <rPh sb="0" eb="2">
      <t>ジョウホウ</t>
    </rPh>
    <rPh sb="2" eb="4">
      <t>リロン</t>
    </rPh>
    <phoneticPr fontId="2"/>
  </si>
  <si>
    <t>ものづくり基礎工学</t>
    <rPh sb="5" eb="7">
      <t>キソ</t>
    </rPh>
    <rPh sb="7" eb="9">
      <t>コウガク</t>
    </rPh>
    <phoneticPr fontId="2"/>
  </si>
  <si>
    <t>保健体育科目</t>
  </si>
  <si>
    <t>学際実験・実習Ⅰ</t>
    <rPh sb="0" eb="2">
      <t>ガクサイ</t>
    </rPh>
    <rPh sb="2" eb="4">
      <t>ジッケン</t>
    </rPh>
    <rPh sb="5" eb="7">
      <t>ジッシュウ</t>
    </rPh>
    <phoneticPr fontId="2"/>
  </si>
  <si>
    <t>学際実験・実習Ⅱ</t>
    <rPh sb="0" eb="2">
      <t>ガクサイ</t>
    </rPh>
    <rPh sb="2" eb="4">
      <t>ジッケン</t>
    </rPh>
    <rPh sb="5" eb="7">
      <t>ジッシュウ</t>
    </rPh>
    <phoneticPr fontId="2"/>
  </si>
  <si>
    <t>情報処理基礎科目</t>
    <rPh sb="6" eb="8">
      <t>カモク</t>
    </rPh>
    <phoneticPr fontId="2"/>
  </si>
  <si>
    <t>大学教育入門セミナー</t>
    <phoneticPr fontId="2"/>
  </si>
  <si>
    <t>微分積分Ⅰ</t>
    <rPh sb="0" eb="2">
      <t>ビブン</t>
    </rPh>
    <rPh sb="2" eb="4">
      <t>セキブン</t>
    </rPh>
    <phoneticPr fontId="2"/>
  </si>
  <si>
    <t>微分積分Ⅱ</t>
    <rPh sb="0" eb="2">
      <t>ビブン</t>
    </rPh>
    <rPh sb="2" eb="4">
      <t>セキブン</t>
    </rPh>
    <phoneticPr fontId="2"/>
  </si>
  <si>
    <t>線形代数Ⅰ</t>
    <rPh sb="0" eb="2">
      <t>センケイ</t>
    </rPh>
    <rPh sb="2" eb="4">
      <t>ダイスウ</t>
    </rPh>
    <phoneticPr fontId="2"/>
  </si>
  <si>
    <t>線形代数Ⅱ</t>
    <rPh sb="0" eb="2">
      <t>センケイ</t>
    </rPh>
    <rPh sb="2" eb="4">
      <t>ダイスウ</t>
    </rPh>
    <phoneticPr fontId="2"/>
  </si>
  <si>
    <t>工業日本語Ⅰ</t>
    <rPh sb="0" eb="2">
      <t>コウギョウ</t>
    </rPh>
    <rPh sb="2" eb="5">
      <t>ニホンゴ</t>
    </rPh>
    <phoneticPr fontId="2"/>
  </si>
  <si>
    <t>工業日本語Ⅱ</t>
    <rPh sb="0" eb="2">
      <t>コウギョウ</t>
    </rPh>
    <rPh sb="2" eb="5">
      <t>ニホンゴ</t>
    </rPh>
    <phoneticPr fontId="2"/>
  </si>
  <si>
    <t>フロントランナー</t>
    <phoneticPr fontId="2"/>
  </si>
  <si>
    <t>工業日本語Ⅲ</t>
    <rPh sb="0" eb="2">
      <t>コウギョウ</t>
    </rPh>
    <rPh sb="2" eb="5">
      <t>ニホンゴ</t>
    </rPh>
    <phoneticPr fontId="2"/>
  </si>
  <si>
    <t>工業日本語Ⅳ</t>
    <rPh sb="0" eb="2">
      <t>コウギョウ</t>
    </rPh>
    <rPh sb="2" eb="5">
      <t>ニホンゴ</t>
    </rPh>
    <phoneticPr fontId="2"/>
  </si>
  <si>
    <t>科     目     名</t>
    <phoneticPr fontId="2"/>
  </si>
  <si>
    <t>区  分</t>
    <phoneticPr fontId="2"/>
  </si>
  <si>
    <t>留学基礎英語</t>
    <rPh sb="0" eb="2">
      <t>リュウガク</t>
    </rPh>
    <rPh sb="2" eb="4">
      <t>キソ</t>
    </rPh>
    <rPh sb="4" eb="6">
      <t>エイゴ</t>
    </rPh>
    <phoneticPr fontId="2"/>
  </si>
  <si>
    <t>離散数学Ⅰ</t>
    <rPh sb="0" eb="2">
      <t>リサン</t>
    </rPh>
    <rPh sb="2" eb="4">
      <t>スウガク</t>
    </rPh>
    <phoneticPr fontId="2"/>
  </si>
  <si>
    <t>離散数学Ⅱ</t>
    <rPh sb="0" eb="2">
      <t>リサン</t>
    </rPh>
    <rPh sb="2" eb="4">
      <t>スウガク</t>
    </rPh>
    <phoneticPr fontId="2"/>
  </si>
  <si>
    <t>形式言語とオートマトン</t>
    <rPh sb="0" eb="2">
      <t>ケイシキ</t>
    </rPh>
    <rPh sb="2" eb="4">
      <t>ゲンゴ</t>
    </rPh>
    <phoneticPr fontId="2"/>
  </si>
  <si>
    <t>計測工学</t>
    <rPh sb="0" eb="2">
      <t>ケイソク</t>
    </rPh>
    <rPh sb="2" eb="4">
      <t>コウガク</t>
    </rPh>
    <phoneticPr fontId="2"/>
  </si>
  <si>
    <t>ベンチャービジネス概論</t>
    <rPh sb="9" eb="11">
      <t>ガイロン</t>
    </rPh>
    <phoneticPr fontId="2"/>
  </si>
  <si>
    <t>放射線安全工学</t>
    <rPh sb="0" eb="3">
      <t>ホウシャセン</t>
    </rPh>
    <rPh sb="3" eb="5">
      <t>アンゼン</t>
    </rPh>
    <rPh sb="5" eb="7">
      <t>コウガク</t>
    </rPh>
    <phoneticPr fontId="2"/>
  </si>
  <si>
    <t>知的財産権の基礎知識</t>
    <rPh sb="0" eb="2">
      <t>チテキ</t>
    </rPh>
    <rPh sb="2" eb="5">
      <t>ザイサンケン</t>
    </rPh>
    <rPh sb="6" eb="8">
      <t>キソ</t>
    </rPh>
    <rPh sb="8" eb="10">
      <t>チシキ</t>
    </rPh>
    <phoneticPr fontId="2"/>
  </si>
  <si>
    <t>海外短期インターンシップⅠ</t>
    <phoneticPr fontId="2"/>
  </si>
  <si>
    <t>海外短期インターンシップⅡ</t>
    <phoneticPr fontId="2"/>
  </si>
  <si>
    <t>電磁気学Ⅰ</t>
    <rPh sb="0" eb="3">
      <t>デンジキ</t>
    </rPh>
    <rPh sb="3" eb="4">
      <t>ガク</t>
    </rPh>
    <phoneticPr fontId="2"/>
  </si>
  <si>
    <t>プログラミングⅡ</t>
    <phoneticPr fontId="2"/>
  </si>
  <si>
    <t>コンピュータアーキテクチャ</t>
    <phoneticPr fontId="2"/>
  </si>
  <si>
    <t>物理学A（力学）</t>
    <rPh sb="0" eb="3">
      <t>ブツリガク</t>
    </rPh>
    <rPh sb="5" eb="7">
      <t>リキガク</t>
    </rPh>
    <phoneticPr fontId="2"/>
  </si>
  <si>
    <t>物理学D（熱・波・光）</t>
    <rPh sb="0" eb="3">
      <t>ブツリガク</t>
    </rPh>
    <rPh sb="5" eb="6">
      <t>ネツ</t>
    </rPh>
    <rPh sb="7" eb="8">
      <t>ナミ</t>
    </rPh>
    <rPh sb="9" eb="10">
      <t>ヒカリ</t>
    </rPh>
    <phoneticPr fontId="2"/>
  </si>
  <si>
    <t>応用数学E（確率・統計）</t>
    <rPh sb="0" eb="2">
      <t>オウヨウ</t>
    </rPh>
    <rPh sb="2" eb="4">
      <t>スウガク</t>
    </rPh>
    <rPh sb="6" eb="8">
      <t>カクリツ</t>
    </rPh>
    <rPh sb="9" eb="11">
      <t>トウケイ</t>
    </rPh>
    <phoneticPr fontId="2"/>
  </si>
  <si>
    <t>量子力学</t>
    <rPh sb="0" eb="2">
      <t>リョウシ</t>
    </rPh>
    <rPh sb="2" eb="4">
      <t>リキガク</t>
    </rPh>
    <phoneticPr fontId="2"/>
  </si>
  <si>
    <t>専門基礎科目</t>
    <rPh sb="0" eb="1">
      <t>センモン</t>
    </rPh>
    <rPh sb="1" eb="2">
      <t>モン</t>
    </rPh>
    <rPh sb="2" eb="4">
      <t>キソ</t>
    </rPh>
    <rPh sb="4" eb="6">
      <t>カモク</t>
    </rPh>
    <phoneticPr fontId="2"/>
  </si>
  <si>
    <t>学科共通科目</t>
    <rPh sb="0" eb="2">
      <t>ガッカ</t>
    </rPh>
    <rPh sb="2" eb="4">
      <t>キョウツウ</t>
    </rPh>
    <rPh sb="4" eb="6">
      <t>カモク</t>
    </rPh>
    <phoneticPr fontId="2"/>
  </si>
  <si>
    <t>コース共通科目</t>
    <rPh sb="3" eb="5">
      <t>キョウツウ</t>
    </rPh>
    <rPh sb="5" eb="7">
      <t>カモク</t>
    </rPh>
    <phoneticPr fontId="2"/>
  </si>
  <si>
    <t>自由選択履修</t>
    <rPh sb="4" eb="6">
      <t>リシュウ</t>
    </rPh>
    <phoneticPr fontId="2"/>
  </si>
  <si>
    <t>専門科目</t>
    <rPh sb="0" eb="2">
      <t>センモン</t>
    </rPh>
    <rPh sb="2" eb="4">
      <t>カモク</t>
    </rPh>
    <phoneticPr fontId="2"/>
  </si>
  <si>
    <t>地域コア科目履修</t>
    <rPh sb="0" eb="2">
      <t>チイキ</t>
    </rPh>
    <rPh sb="4" eb="6">
      <t>カモク</t>
    </rPh>
    <rPh sb="6" eb="8">
      <t>リシュウ</t>
    </rPh>
    <phoneticPr fontId="2"/>
  </si>
  <si>
    <t>教養教育科目履修</t>
    <rPh sb="0" eb="2">
      <t>キョウヨウ</t>
    </rPh>
    <rPh sb="2" eb="4">
      <t>キョウイク</t>
    </rPh>
    <rPh sb="4" eb="6">
      <t>カモク</t>
    </rPh>
    <rPh sb="6" eb="8">
      <t>リシュウ</t>
    </rPh>
    <phoneticPr fontId="2"/>
  </si>
  <si>
    <t>数学演習</t>
    <rPh sb="0" eb="2">
      <t>スウガク</t>
    </rPh>
    <rPh sb="2" eb="4">
      <t>エンシュウ</t>
    </rPh>
    <phoneticPr fontId="2"/>
  </si>
  <si>
    <t>電気数学</t>
    <rPh sb="0" eb="2">
      <t>デンキ</t>
    </rPh>
    <rPh sb="2" eb="4">
      <t>スウガク</t>
    </rPh>
    <phoneticPr fontId="2"/>
  </si>
  <si>
    <t>ベクトル解析</t>
    <rPh sb="4" eb="6">
      <t>カイセキ</t>
    </rPh>
    <phoneticPr fontId="2"/>
  </si>
  <si>
    <t>電磁気学基礎</t>
    <rPh sb="0" eb="3">
      <t>デンジキ</t>
    </rPh>
    <rPh sb="3" eb="4">
      <t>ガク</t>
    </rPh>
    <rPh sb="4" eb="6">
      <t>キソ</t>
    </rPh>
    <phoneticPr fontId="2"/>
  </si>
  <si>
    <t>電気電子情報工学概論</t>
    <rPh sb="0" eb="2">
      <t>デンキ</t>
    </rPh>
    <rPh sb="2" eb="4">
      <t>デンシ</t>
    </rPh>
    <rPh sb="4" eb="6">
      <t>ジョウホウ</t>
    </rPh>
    <rPh sb="6" eb="8">
      <t>コウガク</t>
    </rPh>
    <rPh sb="8" eb="10">
      <t>ガイロン</t>
    </rPh>
    <phoneticPr fontId="2"/>
  </si>
  <si>
    <t>プログラミング基礎</t>
    <rPh sb="7" eb="9">
      <t>キソ</t>
    </rPh>
    <phoneticPr fontId="2"/>
  </si>
  <si>
    <t>電気電子情報工学実験Ⅰ</t>
    <rPh sb="0" eb="2">
      <t>デンキ</t>
    </rPh>
    <rPh sb="2" eb="4">
      <t>デンシ</t>
    </rPh>
    <rPh sb="4" eb="6">
      <t>ジョウホウ</t>
    </rPh>
    <rPh sb="6" eb="8">
      <t>コウガク</t>
    </rPh>
    <rPh sb="8" eb="10">
      <t>ジッケン</t>
    </rPh>
    <phoneticPr fontId="2"/>
  </si>
  <si>
    <t>電気電子情報工学実験Ⅱ</t>
    <rPh sb="0" eb="2">
      <t>デンキ</t>
    </rPh>
    <rPh sb="2" eb="4">
      <t>デンシ</t>
    </rPh>
    <rPh sb="4" eb="6">
      <t>ジョウホウ</t>
    </rPh>
    <rPh sb="6" eb="8">
      <t>コウガク</t>
    </rPh>
    <rPh sb="8" eb="10">
      <t>ジッケン</t>
    </rPh>
    <phoneticPr fontId="2"/>
  </si>
  <si>
    <t>電気電子情報工学実験Ⅲ</t>
    <rPh sb="0" eb="2">
      <t>デンキ</t>
    </rPh>
    <rPh sb="2" eb="4">
      <t>デンシ</t>
    </rPh>
    <rPh sb="4" eb="6">
      <t>ジョウホウ</t>
    </rPh>
    <rPh sb="6" eb="8">
      <t>コウガク</t>
    </rPh>
    <rPh sb="8" eb="10">
      <t>ジッケン</t>
    </rPh>
    <phoneticPr fontId="2"/>
  </si>
  <si>
    <t>電気回路演習</t>
    <rPh sb="0" eb="2">
      <t>デンキ</t>
    </rPh>
    <rPh sb="2" eb="4">
      <t>カイロ</t>
    </rPh>
    <rPh sb="4" eb="6">
      <t>エンシュウ</t>
    </rPh>
    <phoneticPr fontId="2"/>
  </si>
  <si>
    <t>電磁気学Ⅱ</t>
    <rPh sb="0" eb="3">
      <t>デンジキ</t>
    </rPh>
    <rPh sb="3" eb="4">
      <t>ガク</t>
    </rPh>
    <phoneticPr fontId="2"/>
  </si>
  <si>
    <t>電磁気学演習</t>
    <rPh sb="0" eb="3">
      <t>デンジキ</t>
    </rPh>
    <rPh sb="3" eb="4">
      <t>ガク</t>
    </rPh>
    <rPh sb="4" eb="6">
      <t>エンシュウ</t>
    </rPh>
    <phoneticPr fontId="2"/>
  </si>
  <si>
    <t>電子回路</t>
    <rPh sb="0" eb="2">
      <t>デンシ</t>
    </rPh>
    <rPh sb="2" eb="4">
      <t>カイロ</t>
    </rPh>
    <phoneticPr fontId="2"/>
  </si>
  <si>
    <t>プログラミングⅠ</t>
    <phoneticPr fontId="2"/>
  </si>
  <si>
    <t>パワーエレクトロニクス</t>
    <phoneticPr fontId="2"/>
  </si>
  <si>
    <t>応用電気数学</t>
    <rPh sb="0" eb="2">
      <t>オウヨウ</t>
    </rPh>
    <rPh sb="2" eb="4">
      <t>デンキ</t>
    </rPh>
    <rPh sb="4" eb="6">
      <t>スウガク</t>
    </rPh>
    <phoneticPr fontId="2"/>
  </si>
  <si>
    <t>エネルギー変換工学</t>
    <rPh sb="5" eb="7">
      <t>ヘンカン</t>
    </rPh>
    <rPh sb="7" eb="9">
      <t>コウガク</t>
    </rPh>
    <phoneticPr fontId="2"/>
  </si>
  <si>
    <t>電磁波工学</t>
    <rPh sb="0" eb="3">
      <t>デンジハ</t>
    </rPh>
    <rPh sb="3" eb="5">
      <t>コウガク</t>
    </rPh>
    <phoneticPr fontId="2"/>
  </si>
  <si>
    <t>制御理論基礎</t>
    <rPh sb="0" eb="2">
      <t>セイギョ</t>
    </rPh>
    <rPh sb="2" eb="4">
      <t>リロン</t>
    </rPh>
    <rPh sb="4" eb="6">
      <t>キソ</t>
    </rPh>
    <phoneticPr fontId="2"/>
  </si>
  <si>
    <t>コンピュータネットワーク</t>
    <phoneticPr fontId="2"/>
  </si>
  <si>
    <t>オペレーティングシステム</t>
    <phoneticPr fontId="2"/>
  </si>
  <si>
    <t>制御理論</t>
    <rPh sb="0" eb="2">
      <t>セイギョ</t>
    </rPh>
    <rPh sb="2" eb="4">
      <t>リロン</t>
    </rPh>
    <phoneticPr fontId="2"/>
  </si>
  <si>
    <t>電気機器学</t>
    <rPh sb="0" eb="2">
      <t>デンキ</t>
    </rPh>
    <rPh sb="2" eb="4">
      <t>キキ</t>
    </rPh>
    <rPh sb="4" eb="5">
      <t>ガク</t>
    </rPh>
    <phoneticPr fontId="2"/>
  </si>
  <si>
    <t>数値解析</t>
    <rPh sb="0" eb="2">
      <t>スウチ</t>
    </rPh>
    <rPh sb="2" eb="4">
      <t>カイセキ</t>
    </rPh>
    <phoneticPr fontId="2"/>
  </si>
  <si>
    <t>情報伝送システム</t>
    <rPh sb="0" eb="2">
      <t>ジョウホウ</t>
    </rPh>
    <rPh sb="2" eb="4">
      <t>デンソウ</t>
    </rPh>
    <phoneticPr fontId="2"/>
  </si>
  <si>
    <t>情報セキュリティ</t>
    <rPh sb="0" eb="2">
      <t>ジョウホウ</t>
    </rPh>
    <phoneticPr fontId="2"/>
  </si>
  <si>
    <t>エネルギー工学</t>
    <rPh sb="5" eb="7">
      <t>コウガク</t>
    </rPh>
    <phoneticPr fontId="2"/>
  </si>
  <si>
    <t>固体電子論</t>
    <rPh sb="0" eb="2">
      <t>コタイ</t>
    </rPh>
    <rPh sb="2" eb="4">
      <t>デンシ</t>
    </rPh>
    <rPh sb="4" eb="5">
      <t>ロン</t>
    </rPh>
    <phoneticPr fontId="2"/>
  </si>
  <si>
    <t>半導体工学</t>
    <rPh sb="0" eb="3">
      <t>ハンドウタイ</t>
    </rPh>
    <rPh sb="3" eb="5">
      <t>コウガク</t>
    </rPh>
    <phoneticPr fontId="2"/>
  </si>
  <si>
    <t>量子エレクトロニクス</t>
    <rPh sb="0" eb="2">
      <t>リョウシ</t>
    </rPh>
    <phoneticPr fontId="2"/>
  </si>
  <si>
    <t>プラズマ工学</t>
    <rPh sb="4" eb="6">
      <t>コウガク</t>
    </rPh>
    <phoneticPr fontId="2"/>
  </si>
  <si>
    <t>電子デバイス</t>
    <rPh sb="0" eb="2">
      <t>デンシ</t>
    </rPh>
    <phoneticPr fontId="2"/>
  </si>
  <si>
    <t>電気エネルギー発生</t>
    <rPh sb="0" eb="2">
      <t>デンキ</t>
    </rPh>
    <rPh sb="7" eb="9">
      <t>ハッセイ</t>
    </rPh>
    <phoneticPr fontId="2"/>
  </si>
  <si>
    <t>情報通信工学</t>
    <rPh sb="0" eb="2">
      <t>ジョウホウ</t>
    </rPh>
    <rPh sb="2" eb="4">
      <t>ツウシン</t>
    </rPh>
    <rPh sb="4" eb="6">
      <t>コウガク</t>
    </rPh>
    <phoneticPr fontId="2"/>
  </si>
  <si>
    <t>システム工学</t>
    <rPh sb="4" eb="6">
      <t>コウガク</t>
    </rPh>
    <phoneticPr fontId="2"/>
  </si>
  <si>
    <t>電気エネルギー伝送</t>
    <rPh sb="0" eb="2">
      <t>デンキ</t>
    </rPh>
    <rPh sb="7" eb="9">
      <t>デンソウ</t>
    </rPh>
    <phoneticPr fontId="2"/>
  </si>
  <si>
    <t>電気機器設計</t>
    <rPh sb="0" eb="2">
      <t>デンキ</t>
    </rPh>
    <rPh sb="2" eb="4">
      <t>キキ</t>
    </rPh>
    <rPh sb="4" eb="6">
      <t>セッケイ</t>
    </rPh>
    <phoneticPr fontId="2"/>
  </si>
  <si>
    <t>電波・電気通信法規</t>
    <rPh sb="0" eb="2">
      <t>デンパ</t>
    </rPh>
    <rPh sb="3" eb="5">
      <t>デンキ</t>
    </rPh>
    <rPh sb="5" eb="7">
      <t>ツウシン</t>
    </rPh>
    <rPh sb="7" eb="9">
      <t>ホウキ</t>
    </rPh>
    <phoneticPr fontId="2"/>
  </si>
  <si>
    <t>電気法規及び施設管理</t>
    <rPh sb="0" eb="2">
      <t>デンキ</t>
    </rPh>
    <rPh sb="2" eb="4">
      <t>ホウキ</t>
    </rPh>
    <rPh sb="4" eb="5">
      <t>オヨ</t>
    </rPh>
    <rPh sb="6" eb="8">
      <t>シセツ</t>
    </rPh>
    <rPh sb="8" eb="10">
      <t>カンリ</t>
    </rPh>
    <phoneticPr fontId="2"/>
  </si>
  <si>
    <t>論理回路演習</t>
    <rPh sb="0" eb="2">
      <t>ロンリ</t>
    </rPh>
    <rPh sb="2" eb="4">
      <t>カイロ</t>
    </rPh>
    <rPh sb="4" eb="6">
      <t>エンシュウ</t>
    </rPh>
    <phoneticPr fontId="2"/>
  </si>
  <si>
    <t>データ構造とアルゴリズム演習</t>
    <rPh sb="3" eb="5">
      <t>コウゾウ</t>
    </rPh>
    <rPh sb="12" eb="14">
      <t>エンシュウ</t>
    </rPh>
    <phoneticPr fontId="2"/>
  </si>
  <si>
    <t>プログラミングⅢ</t>
    <phoneticPr fontId="2"/>
  </si>
  <si>
    <t>プログラミングⅣ</t>
    <phoneticPr fontId="2"/>
  </si>
  <si>
    <t>計算論とアルゴリズム設計</t>
    <rPh sb="0" eb="3">
      <t>ケイサンロン</t>
    </rPh>
    <rPh sb="10" eb="12">
      <t>セッケイ</t>
    </rPh>
    <phoneticPr fontId="2"/>
  </si>
  <si>
    <t>多変量解析</t>
    <rPh sb="0" eb="1">
      <t>タ</t>
    </rPh>
    <rPh sb="1" eb="3">
      <t>ヘンリョウ</t>
    </rPh>
    <rPh sb="3" eb="5">
      <t>カイセキ</t>
    </rPh>
    <phoneticPr fontId="2"/>
  </si>
  <si>
    <t>データベース</t>
    <phoneticPr fontId="2"/>
  </si>
  <si>
    <t>言語処理</t>
    <rPh sb="0" eb="2">
      <t>ゲンゴ</t>
    </rPh>
    <rPh sb="2" eb="4">
      <t>ショリ</t>
    </rPh>
    <phoneticPr fontId="2"/>
  </si>
  <si>
    <t>ソフトウェア工学</t>
    <rPh sb="6" eb="8">
      <t>コウガク</t>
    </rPh>
    <phoneticPr fontId="2"/>
  </si>
  <si>
    <t>コンピュータグラフィックス</t>
    <phoneticPr fontId="2"/>
  </si>
  <si>
    <t>符号・暗号</t>
    <rPh sb="0" eb="2">
      <t>フゴウ</t>
    </rPh>
    <rPh sb="3" eb="5">
      <t>アンゴウ</t>
    </rPh>
    <phoneticPr fontId="2"/>
  </si>
  <si>
    <t>データサイエンス</t>
    <phoneticPr fontId="2"/>
  </si>
  <si>
    <t>専門教育科目</t>
    <rPh sb="0" eb="2">
      <t>センモン</t>
    </rPh>
    <rPh sb="2" eb="4">
      <t>キョウイク</t>
    </rPh>
    <rPh sb="4" eb="6">
      <t>カモク</t>
    </rPh>
    <phoneticPr fontId="2"/>
  </si>
  <si>
    <t>卒業研究</t>
    <rPh sb="0" eb="2">
      <t>ソツギョウ</t>
    </rPh>
    <rPh sb="2" eb="4">
      <t>ケンキュウ</t>
    </rPh>
    <phoneticPr fontId="2"/>
  </si>
  <si>
    <t>単　位　数</t>
    <phoneticPr fontId="2"/>
  </si>
  <si>
    <t>情報工学コース科目</t>
    <rPh sb="0" eb="2">
      <t>ジョウホウ</t>
    </rPh>
    <rPh sb="2" eb="4">
      <t>コウガク</t>
    </rPh>
    <rPh sb="7" eb="9">
      <t>カモク</t>
    </rPh>
    <phoneticPr fontId="2"/>
  </si>
  <si>
    <t>電気回路Ⅰ</t>
    <rPh sb="0" eb="2">
      <t>デンキ</t>
    </rPh>
    <rPh sb="2" eb="4">
      <t>カイロ</t>
    </rPh>
    <phoneticPr fontId="2"/>
  </si>
  <si>
    <t>論理回路</t>
    <rPh sb="0" eb="2">
      <t>ロンリ</t>
    </rPh>
    <rPh sb="2" eb="4">
      <t>カイロ</t>
    </rPh>
    <phoneticPr fontId="2"/>
  </si>
  <si>
    <t>データ構造とアルゴリズム</t>
    <rPh sb="3" eb="5">
      <t>コウゾウ</t>
    </rPh>
    <phoneticPr fontId="2"/>
  </si>
  <si>
    <t>フーリエ解析</t>
    <rPh sb="4" eb="6">
      <t>カイセキ</t>
    </rPh>
    <phoneticPr fontId="2"/>
  </si>
  <si>
    <t>選択必修</t>
    <rPh sb="0" eb="2">
      <t>センタク</t>
    </rPh>
    <rPh sb="2" eb="4">
      <t>ヒッシュウ</t>
    </rPh>
    <phoneticPr fontId="2"/>
  </si>
  <si>
    <t>選択</t>
    <rPh sb="0" eb="2">
      <t>センタク</t>
    </rPh>
    <phoneticPr fontId="2"/>
  </si>
  <si>
    <t>必　修</t>
    <rPh sb="0" eb="1">
      <t>ヒツ</t>
    </rPh>
    <rPh sb="2" eb="3">
      <t>オサム</t>
    </rPh>
    <phoneticPr fontId="2"/>
  </si>
  <si>
    <t>指定必修</t>
    <rPh sb="0" eb="2">
      <t>シテイ</t>
    </rPh>
    <rPh sb="2" eb="4">
      <t>ヒッシュウ</t>
    </rPh>
    <phoneticPr fontId="2"/>
  </si>
  <si>
    <t>自由選択</t>
    <rPh sb="0" eb="2">
      <t>ジユウ</t>
    </rPh>
    <rPh sb="2" eb="4">
      <t>センタク</t>
    </rPh>
    <phoneticPr fontId="2"/>
  </si>
  <si>
    <t xml:space="preserve">共通教育科目
</t>
    <rPh sb="0" eb="1">
      <t>トモ</t>
    </rPh>
    <rPh sb="1" eb="2">
      <t>ツウ</t>
    </rPh>
    <rPh sb="2" eb="3">
      <t>キョウ</t>
    </rPh>
    <rPh sb="3" eb="4">
      <t>イク</t>
    </rPh>
    <rPh sb="4" eb="5">
      <t>カ</t>
    </rPh>
    <rPh sb="5" eb="6">
      <t>メ</t>
    </rPh>
    <phoneticPr fontId="2"/>
  </si>
  <si>
    <t>学習教育目標</t>
    <rPh sb="0" eb="2">
      <t>ガクシュウ</t>
    </rPh>
    <rPh sb="2" eb="4">
      <t>キョウイク</t>
    </rPh>
    <rPh sb="4" eb="6">
      <t>モクヒョウ</t>
    </rPh>
    <phoneticPr fontId="2"/>
  </si>
  <si>
    <t>（第１）外国語科目（英語）</t>
    <rPh sb="7" eb="9">
      <t>カモク</t>
    </rPh>
    <rPh sb="10" eb="12">
      <t>エイゴ</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</si>
  <si>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</si>
  <si>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</si>
  <si>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</si>
  <si>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</si>
  <si>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</si>
  <si>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</si>
  <si>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</si>
  <si>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</si>
  <si>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</si>
  <si>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t>
    <phoneticPr fontId="2"/>
  </si>
  <si>
    <t>◎</t>
  </si>
  <si>
    <t>◎</t>
    <phoneticPr fontId="2"/>
  </si>
  <si>
    <t>◎</t>
    <phoneticPr fontId="2"/>
  </si>
  <si>
    <t>◎</t>
    <phoneticPr fontId="2"/>
  </si>
  <si>
    <t>◎</t>
    <phoneticPr fontId="2"/>
  </si>
  <si>
    <t>◎</t>
    <phoneticPr fontId="2"/>
  </si>
  <si>
    <t>〇</t>
    <phoneticPr fontId="2"/>
  </si>
  <si>
    <t>△</t>
    <phoneticPr fontId="2"/>
  </si>
  <si>
    <t>△</t>
    <phoneticPr fontId="2"/>
  </si>
  <si>
    <t>△</t>
    <phoneticPr fontId="2"/>
  </si>
  <si>
    <t>△</t>
    <phoneticPr fontId="2"/>
  </si>
  <si>
    <t>◎</t>
    <phoneticPr fontId="2"/>
  </si>
  <si>
    <t>△</t>
    <phoneticPr fontId="2"/>
  </si>
  <si>
    <t>電子物性工学コース科目</t>
    <rPh sb="0" eb="2">
      <t>デンシ</t>
    </rPh>
    <rPh sb="2" eb="4">
      <t>ブッセイ</t>
    </rPh>
    <rPh sb="4" eb="6">
      <t>コウガク</t>
    </rPh>
    <rPh sb="9" eb="11">
      <t>カモク</t>
    </rPh>
    <phoneticPr fontId="2"/>
  </si>
  <si>
    <t>電気通信システム工学コース科目</t>
    <rPh sb="0" eb="2">
      <t>デンキ</t>
    </rPh>
    <rPh sb="2" eb="4">
      <t>ツウシン</t>
    </rPh>
    <rPh sb="8" eb="10">
      <t>コウガク</t>
    </rPh>
    <rPh sb="13" eb="15">
      <t>カモク</t>
    </rPh>
    <phoneticPr fontId="2"/>
  </si>
  <si>
    <t>△</t>
    <phoneticPr fontId="2"/>
  </si>
  <si>
    <t>共通教養科目</t>
    <rPh sb="0" eb="2">
      <t>キョウツウ</t>
    </rPh>
    <rPh sb="2" eb="4">
      <t>キョウヨウ</t>
    </rPh>
    <rPh sb="4" eb="6">
      <t>カモク</t>
    </rPh>
    <phoneticPr fontId="2"/>
  </si>
  <si>
    <t>基礎教育科目</t>
    <rPh sb="0" eb="2">
      <t>キソ</t>
    </rPh>
    <rPh sb="2" eb="4">
      <t>キョウイク</t>
    </rPh>
    <rPh sb="4" eb="6">
      <t>カモク</t>
    </rPh>
    <phoneticPr fontId="2"/>
  </si>
  <si>
    <t>電子物性工学コース</t>
    <rPh sb="0" eb="2">
      <t>デンシ</t>
    </rPh>
    <rPh sb="2" eb="3">
      <t>ブツ</t>
    </rPh>
    <rPh sb="3" eb="4">
      <t>セイ</t>
    </rPh>
    <phoneticPr fontId="2"/>
  </si>
  <si>
    <t>電気通信システム工学コース</t>
    <rPh sb="0" eb="2">
      <t>デンキ</t>
    </rPh>
    <rPh sb="2" eb="4">
      <t>ツウシン</t>
    </rPh>
    <phoneticPr fontId="2"/>
  </si>
  <si>
    <t>取得</t>
    <rPh sb="0" eb="2">
      <t>シュトク</t>
    </rPh>
    <phoneticPr fontId="2"/>
  </si>
  <si>
    <t>check</t>
  </si>
  <si>
    <t>△</t>
    <phoneticPr fontId="2"/>
  </si>
  <si>
    <t>物性</t>
    <rPh sb="0" eb="2">
      <t>ブッセイ</t>
    </rPh>
    <phoneticPr fontId="2"/>
  </si>
  <si>
    <t>システム</t>
    <phoneticPr fontId="2"/>
  </si>
  <si>
    <t>コースを選択</t>
    <rPh sb="4" eb="6">
      <t>センタク</t>
    </rPh>
    <phoneticPr fontId="2"/>
  </si>
  <si>
    <t>計</t>
    <rPh sb="0" eb="1">
      <t>ケイ</t>
    </rPh>
    <phoneticPr fontId="2"/>
  </si>
  <si>
    <t>A</t>
    <phoneticPr fontId="2"/>
  </si>
  <si>
    <t>B</t>
    <phoneticPr fontId="2"/>
  </si>
  <si>
    <t>C</t>
    <phoneticPr fontId="2"/>
  </si>
  <si>
    <t>E</t>
    <phoneticPr fontId="2"/>
  </si>
  <si>
    <t>G</t>
    <phoneticPr fontId="2"/>
  </si>
  <si>
    <t>達成</t>
    <rPh sb="0" eb="2">
      <t>タッセイ</t>
    </rPh>
    <phoneticPr fontId="2"/>
  </si>
  <si>
    <t>未達</t>
    <rPh sb="0" eb="2">
      <t>ミタツ</t>
    </rPh>
    <phoneticPr fontId="2"/>
  </si>
  <si>
    <t>1科目当り
0.8 ≤ ◎＋〇＋△ &lt; 1</t>
    <rPh sb="1" eb="3">
      <t>カモク</t>
    </rPh>
    <rPh sb="3" eb="4">
      <t>アタ</t>
    </rPh>
    <phoneticPr fontId="2"/>
  </si>
  <si>
    <t>共通教育科目</t>
    <rPh sb="0" eb="6">
      <t>キョウツウキョウイクカモク</t>
    </rPh>
    <phoneticPr fontId="2"/>
  </si>
  <si>
    <t>専門基礎科目</t>
    <rPh sb="0" eb="2">
      <t>センモン</t>
    </rPh>
    <rPh sb="2" eb="4">
      <t>キソ</t>
    </rPh>
    <rPh sb="4" eb="6">
      <t>カモク</t>
    </rPh>
    <phoneticPr fontId="2"/>
  </si>
  <si>
    <t>必修</t>
    <rPh sb="0" eb="2">
      <t>ヒッシュウ</t>
    </rPh>
    <phoneticPr fontId="2"/>
  </si>
  <si>
    <t>合計</t>
    <rPh sb="0" eb="2">
      <t>ゴウケイ</t>
    </rPh>
    <phoneticPr fontId="2"/>
  </si>
  <si>
    <t>コース専門科目</t>
    <rPh sb="3" eb="5">
      <t>センモン</t>
    </rPh>
    <rPh sb="5" eb="7">
      <t>カモク</t>
    </rPh>
    <phoneticPr fontId="2"/>
  </si>
  <si>
    <t>選択必修科目</t>
    <rPh sb="0" eb="2">
      <t>センタク</t>
    </rPh>
    <rPh sb="2" eb="4">
      <t>ヒッシュウ</t>
    </rPh>
    <rPh sb="4" eb="6">
      <t>カモク</t>
    </rPh>
    <phoneticPr fontId="2"/>
  </si>
  <si>
    <t>区分</t>
    <rPh sb="0" eb="2">
      <t>クブン</t>
    </rPh>
    <phoneticPr fontId="2"/>
  </si>
  <si>
    <t>共通</t>
    <rPh sb="0" eb="2">
      <t>キョウツウ</t>
    </rPh>
    <phoneticPr fontId="2"/>
  </si>
  <si>
    <t>必</t>
    <rPh sb="0" eb="1">
      <t>ヒツ</t>
    </rPh>
    <phoneticPr fontId="2"/>
  </si>
  <si>
    <t>指</t>
    <rPh sb="0" eb="1">
      <t>ユビ</t>
    </rPh>
    <phoneticPr fontId="2"/>
  </si>
  <si>
    <t>合</t>
    <rPh sb="0" eb="1">
      <t>ゴウ</t>
    </rPh>
    <phoneticPr fontId="2"/>
  </si>
  <si>
    <t>選</t>
    <rPh sb="0" eb="1">
      <t>セン</t>
    </rPh>
    <phoneticPr fontId="2"/>
  </si>
  <si>
    <t>判定</t>
    <rPh sb="0" eb="2">
      <t>ハンテイ</t>
    </rPh>
    <phoneticPr fontId="2"/>
  </si>
  <si>
    <t>卒業必要単位数要件</t>
    <rPh sb="0" eb="2">
      <t>ソツギョウ</t>
    </rPh>
    <rPh sb="2" eb="4">
      <t>ヒツヨウ</t>
    </rPh>
    <rPh sb="4" eb="7">
      <t>タンイスウ</t>
    </rPh>
    <rPh sb="7" eb="9">
      <t>ヨウケン</t>
    </rPh>
    <phoneticPr fontId="2"/>
  </si>
  <si>
    <t>現状取得単位</t>
    <rPh sb="0" eb="2">
      <t>ゲンジョウ</t>
    </rPh>
    <rPh sb="2" eb="4">
      <t>シュトク</t>
    </rPh>
    <rPh sb="4" eb="6">
      <t>タンイ</t>
    </rPh>
    <phoneticPr fontId="2"/>
  </si>
  <si>
    <t>△</t>
    <phoneticPr fontId="2"/>
  </si>
  <si>
    <t>△</t>
  </si>
  <si>
    <t>情報系科目</t>
    <rPh sb="0" eb="3">
      <t>ジョウホウケイ</t>
    </rPh>
    <rPh sb="3" eb="5">
      <t>カモク</t>
    </rPh>
    <phoneticPr fontId="2"/>
  </si>
  <si>
    <t>計</t>
    <rPh sb="0" eb="1">
      <t>ケイ</t>
    </rPh>
    <phoneticPr fontId="2"/>
  </si>
  <si>
    <t>〇</t>
    <phoneticPr fontId="2"/>
  </si>
  <si>
    <t>〇</t>
    <phoneticPr fontId="2"/>
  </si>
  <si>
    <t>△</t>
    <phoneticPr fontId="2"/>
  </si>
  <si>
    <t>△</t>
    <phoneticPr fontId="2"/>
  </si>
  <si>
    <t>〇</t>
    <phoneticPr fontId="2"/>
  </si>
  <si>
    <t>システム</t>
    <phoneticPr fontId="2"/>
  </si>
  <si>
    <t>物性</t>
    <rPh sb="0" eb="2">
      <t>ブッセイ</t>
    </rPh>
    <phoneticPr fontId="2"/>
  </si>
  <si>
    <t>コース</t>
    <phoneticPr fontId="2"/>
  </si>
  <si>
    <t>目標値</t>
    <rPh sb="0" eb="2">
      <t>モクヒョウ</t>
    </rPh>
    <rPh sb="2" eb="3">
      <t>チ</t>
    </rPh>
    <phoneticPr fontId="2"/>
  </si>
  <si>
    <t>獲得値</t>
    <rPh sb="0" eb="2">
      <t>カクトク</t>
    </rPh>
    <rPh sb="2" eb="3">
      <t>チ</t>
    </rPh>
    <phoneticPr fontId="2"/>
  </si>
  <si>
    <t>比</t>
    <rPh sb="0" eb="1">
      <t>ヒ</t>
    </rPh>
    <phoneticPr fontId="2"/>
  </si>
  <si>
    <t>達成基準</t>
    <rPh sb="0" eb="2">
      <t>タッセイ</t>
    </rPh>
    <rPh sb="2" eb="4">
      <t>キジュン</t>
    </rPh>
    <phoneticPr fontId="2"/>
  </si>
  <si>
    <t>評価</t>
    <rPh sb="0" eb="2">
      <t>ヒョウカ</t>
    </rPh>
    <phoneticPr fontId="2"/>
  </si>
  <si>
    <t>取得単位数</t>
  </si>
  <si>
    <t xml:space="preserve"> ←獲得した◎〇△の合計</t>
    <rPh sb="2" eb="4">
      <t>カクトク</t>
    </rPh>
    <rPh sb="10" eb="12">
      <t>ゴウケイ</t>
    </rPh>
    <phoneticPr fontId="2"/>
  </si>
  <si>
    <t xml:space="preserve"> ← 下の表にあるコース毎の目標値(この値を獲得値が下回ってはいけない)</t>
    <rPh sb="3" eb="4">
      <t>シタ</t>
    </rPh>
    <rPh sb="5" eb="6">
      <t>ヒョウ</t>
    </rPh>
    <rPh sb="12" eb="13">
      <t>ゴト</t>
    </rPh>
    <rPh sb="14" eb="16">
      <t>モクヒョウ</t>
    </rPh>
    <rPh sb="16" eb="17">
      <t>チ</t>
    </rPh>
    <rPh sb="20" eb="21">
      <t>アタイ</t>
    </rPh>
    <rPh sb="22" eb="24">
      <t>カクトク</t>
    </rPh>
    <rPh sb="24" eb="25">
      <t>チ</t>
    </rPh>
    <rPh sb="26" eb="28">
      <t>シタマワ</t>
    </rPh>
    <phoneticPr fontId="2"/>
  </si>
  <si>
    <t xml:space="preserve"> ← 獲得値 / 目標値 で結果を見せる</t>
    <rPh sb="3" eb="5">
      <t>カクトク</t>
    </rPh>
    <rPh sb="5" eb="6">
      <t>チ</t>
    </rPh>
    <rPh sb="9" eb="11">
      <t>モクヒョウ</t>
    </rPh>
    <rPh sb="11" eb="12">
      <t>チ</t>
    </rPh>
    <rPh sb="14" eb="16">
      <t>ケッカ</t>
    </rPh>
    <rPh sb="17" eb="18">
      <t>ミ</t>
    </rPh>
    <phoneticPr fontId="2"/>
  </si>
  <si>
    <t xml:space="preserve"> ← レーダー図で達成基準を見せるためのデータ行</t>
    <rPh sb="7" eb="8">
      <t>ズ</t>
    </rPh>
    <rPh sb="9" eb="11">
      <t>タッセイ</t>
    </rPh>
    <rPh sb="11" eb="13">
      <t>キジュン</t>
    </rPh>
    <rPh sb="14" eb="15">
      <t>ミ</t>
    </rPh>
    <rPh sb="23" eb="24">
      <t>ギョウ</t>
    </rPh>
    <phoneticPr fontId="2"/>
  </si>
  <si>
    <t xml:space="preserve"> ← 物性コースの目標値</t>
    <rPh sb="3" eb="5">
      <t>ブッセイ</t>
    </rPh>
    <rPh sb="9" eb="11">
      <t>モクヒョウ</t>
    </rPh>
    <rPh sb="11" eb="12">
      <t>チ</t>
    </rPh>
    <phoneticPr fontId="2"/>
  </si>
  <si>
    <t xml:space="preserve"> ← システムコースの目標値</t>
    <rPh sb="11" eb="13">
      <t>モクヒョウ</t>
    </rPh>
    <rPh sb="13" eb="14">
      <t>チ</t>
    </rPh>
    <phoneticPr fontId="2"/>
  </si>
  <si>
    <t>＊ 1科目の◎〇△の合計は0.8以上1未満 ← どの科目もA~Iを少しづつもっているはずなので合計は1未満にする。</t>
    <rPh sb="3" eb="5">
      <t>カモク</t>
    </rPh>
    <rPh sb="10" eb="12">
      <t>ゴウケイ</t>
    </rPh>
    <rPh sb="16" eb="18">
      <t>イジョウ</t>
    </rPh>
    <rPh sb="19" eb="21">
      <t>ミマン</t>
    </rPh>
    <rPh sb="26" eb="28">
      <t>カモク</t>
    </rPh>
    <rPh sb="33" eb="34">
      <t>スコ</t>
    </rPh>
    <rPh sb="47" eb="49">
      <t>ゴウケイ</t>
    </rPh>
    <rPh sb="51" eb="53">
      <t>ミマン</t>
    </rPh>
    <phoneticPr fontId="2"/>
  </si>
  <si>
    <t>＊ 目標値は各コースの合計単位数の条件(ワークシート名チェックシートの上段の表では最下段の「合計」の部分)以外の条件をすべて満たしたとき獲得できる点とする。</t>
    <rPh sb="2" eb="4">
      <t>モクヒョウ</t>
    </rPh>
    <rPh sb="4" eb="5">
      <t>チ</t>
    </rPh>
    <rPh sb="6" eb="7">
      <t>カク</t>
    </rPh>
    <rPh sb="11" eb="13">
      <t>ゴウケイ</t>
    </rPh>
    <rPh sb="13" eb="16">
      <t>タンイスウ</t>
    </rPh>
    <rPh sb="17" eb="19">
      <t>ジョウケン</t>
    </rPh>
    <rPh sb="26" eb="27">
      <t>メイ</t>
    </rPh>
    <rPh sb="35" eb="37">
      <t>ジョウダン</t>
    </rPh>
    <rPh sb="38" eb="39">
      <t>ヒョウ</t>
    </rPh>
    <rPh sb="41" eb="44">
      <t>サイカダン</t>
    </rPh>
    <rPh sb="46" eb="48">
      <t>ゴウケイ</t>
    </rPh>
    <rPh sb="50" eb="52">
      <t>ブブン</t>
    </rPh>
    <rPh sb="53" eb="55">
      <t>イガイ</t>
    </rPh>
    <rPh sb="56" eb="58">
      <t>ジョウケン</t>
    </rPh>
    <rPh sb="62" eb="63">
      <t>ミ</t>
    </rPh>
    <rPh sb="68" eb="70">
      <t>カクトク</t>
    </rPh>
    <rPh sb="73" eb="74">
      <t>テン</t>
    </rPh>
    <phoneticPr fontId="2"/>
  </si>
  <si>
    <t>＊ つまり必須＋最低限の指定必須＋最低限の選択必須を取得した時の獲得値に対応する。但し、授業の組合せで獲得値は変化するので、可能な組合せ(あまり多くない)でのA～Iの最低値の集合となっている。</t>
    <rPh sb="5" eb="7">
      <t>ヒッス</t>
    </rPh>
    <rPh sb="8" eb="11">
      <t>サイテイゲン</t>
    </rPh>
    <rPh sb="12" eb="14">
      <t>シテイ</t>
    </rPh>
    <rPh sb="14" eb="16">
      <t>ヒッス</t>
    </rPh>
    <rPh sb="17" eb="20">
      <t>サイテイゲン</t>
    </rPh>
    <rPh sb="21" eb="23">
      <t>センタク</t>
    </rPh>
    <rPh sb="23" eb="25">
      <t>ヒッスウ</t>
    </rPh>
    <rPh sb="26" eb="28">
      <t>シュトク</t>
    </rPh>
    <rPh sb="30" eb="31">
      <t>トキ</t>
    </rPh>
    <rPh sb="32" eb="34">
      <t>カクトク</t>
    </rPh>
    <rPh sb="34" eb="35">
      <t>チ</t>
    </rPh>
    <rPh sb="36" eb="38">
      <t>タイオウ</t>
    </rPh>
    <rPh sb="41" eb="42">
      <t>タダ</t>
    </rPh>
    <rPh sb="44" eb="46">
      <t>ジュギョウ</t>
    </rPh>
    <rPh sb="47" eb="49">
      <t>クミアワ</t>
    </rPh>
    <rPh sb="51" eb="53">
      <t>カクトク</t>
    </rPh>
    <rPh sb="53" eb="54">
      <t>チ</t>
    </rPh>
    <rPh sb="55" eb="57">
      <t>ヘンカ</t>
    </rPh>
    <rPh sb="62" eb="64">
      <t>カノウ</t>
    </rPh>
    <rPh sb="65" eb="67">
      <t>クミアワ</t>
    </rPh>
    <rPh sb="72" eb="73">
      <t>オオ</t>
    </rPh>
    <rPh sb="83" eb="85">
      <t>サイテイ</t>
    </rPh>
    <rPh sb="85" eb="86">
      <t>チ</t>
    </rPh>
    <rPh sb="87" eb="89">
      <t>シュウゴウ</t>
    </rPh>
    <phoneticPr fontId="2"/>
  </si>
  <si>
    <t>＊ JABEE的にはひとつのコースだが、学科的には2つのコースに別れているので、2コースで別々の目標値を設定する。</t>
    <rPh sb="7" eb="8">
      <t>テキ</t>
    </rPh>
    <rPh sb="20" eb="22">
      <t>ガッカ</t>
    </rPh>
    <rPh sb="22" eb="23">
      <t>テキ</t>
    </rPh>
    <rPh sb="32" eb="33">
      <t>ワカ</t>
    </rPh>
    <rPh sb="45" eb="47">
      <t>ベツベツ</t>
    </rPh>
    <rPh sb="48" eb="50">
      <t>モクヒョウ</t>
    </rPh>
    <rPh sb="50" eb="51">
      <t>チ</t>
    </rPh>
    <rPh sb="52" eb="54">
      <t>セッテイ</t>
    </rPh>
    <phoneticPr fontId="2"/>
  </si>
  <si>
    <t>＊卒業に必要な条件のリスト(ワークシート名チェックシートの上段の表とリンク)</t>
    <rPh sb="1" eb="3">
      <t>ソツギョウ</t>
    </rPh>
    <rPh sb="4" eb="6">
      <t>ヒツヨウ</t>
    </rPh>
    <rPh sb="7" eb="9">
      <t>ジョウケン</t>
    </rPh>
    <rPh sb="20" eb="21">
      <t>メイ</t>
    </rPh>
    <rPh sb="29" eb="31">
      <t>ジョウダン</t>
    </rPh>
    <rPh sb="32" eb="33">
      <t>ヒョウ</t>
    </rPh>
    <phoneticPr fontId="2"/>
  </si>
  <si>
    <t>＊ ワークシート名チェックシートのリスト入力に使う(取得/空白、物性/システム/コースを選択)。評価につかう(達成/未達)。</t>
    <rPh sb="8" eb="9">
      <t>メイ</t>
    </rPh>
    <rPh sb="20" eb="22">
      <t>ニュウリョク</t>
    </rPh>
    <rPh sb="23" eb="24">
      <t>ツカ</t>
    </rPh>
    <rPh sb="26" eb="28">
      <t>シュトク</t>
    </rPh>
    <rPh sb="29" eb="31">
      <t>クウハク</t>
    </rPh>
    <rPh sb="32" eb="34">
      <t>ブッセイ</t>
    </rPh>
    <rPh sb="44" eb="46">
      <t>センタク</t>
    </rPh>
    <rPh sb="48" eb="50">
      <t>ヒョウカ</t>
    </rPh>
    <rPh sb="55" eb="57">
      <t>タッセイ</t>
    </rPh>
    <rPh sb="58" eb="60">
      <t>ミタツ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</si>
</sst>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游ゴシック Light"/>
      <family val="3"/>
      <charset val="128"/>
    </font>
    <font>
      <sz val="10"/>
      <name val="游ゴシック Light"/>
      <family val="3"/>
      <charset val="128"/>
    </font>
    <font>
      <b/>
      <sz val="11"/>
      <name val="游ゴシック Light"/>
      <family val="3"/>
      <charset val="128"/>
    </font>
    <font>
      <b/>
      <sz val="10"/>
      <name val="游ゴシック Light"/>
      <family val="3"/>
      <charset val="128"/>
    </font>
    <font>
      <b/>
      <sz val="12"/>
      <name val="游ゴシック Light"/>
      <family val="3"/>
      <charset val="128"/>
    </font>
    <font>
      <b/>
      <sz val="14"/>
      <name val="游ゴシック Light"/>
      <family val="3"/>
      <charset val="128"/>
    </font>
    <font>
      <b/>
      <sz val="14"/>
      <name val="Arial"/>
      <family val="2"/>
    </font>
    <font>
      <b/>
      <sz val="11"/>
      <name val="Arial"/>
      <family val="2"/>
    </font>
    <font>
      <sz val="7"/>
      <name val="游ゴシック Light"/>
      <family val="3"/>
      <charset val="128"/>
    </font>
    <font>
      <sz val="16"/>
      <color theme="1"/>
      <name val="游ゴシック Light"/>
      <family val="3"/>
      <charset val="128"/>
    </font>
    <font>
      <b/>
      <sz val="11"/>
      <color rgb="FFFF0000"/>
      <name val="游ゴシック Light"/>
      <family val="3"/>
      <charset val="128"/>
    </font>
    <font>
      <sz val="11"/>
      <color rgb="FFFF0000"/>
      <name val="游ゴシック Light"/>
      <family val="3"/>
      <charset val="128"/>
    </font>
    <font>
      <sz val="11"/>
      <color theme="0" tint="-0.249977111117893"/>
      <name val="游ゴシック Light"/>
      <family val="3"/>
      <charset val="128"/>
    </font>
    <font>
      <b/>
      <sz val="11"/>
      <color theme="0"/>
      <name val="游ゴシック Light"/>
      <family val="3"/>
      <charset val="128"/>
    </font>
    <font>
      <sz val="11"/>
      <color theme="1"/>
      <name val="游ゴシック Light"/>
      <family val="3"/>
      <charset val="128"/>
    </font>
    <font>
      <b/>
      <sz val="10"/>
      <color theme="1"/>
      <name val="游ゴシック Light"/>
      <family val="3"/>
      <charset val="128"/>
    </font>
    <font>
      <b/>
      <sz val="9"/>
      <color theme="0"/>
      <name val="メイリオ"/>
      <family val="3"/>
      <charset val="128"/>
    </font>
    <font>
      <sz val="11"/>
      <color theme="0"/>
      <name val="游ゴシック Light"/>
      <family val="3"/>
      <charset val="128"/>
    </font>
    <font>
      <b/>
      <sz val="10"/>
      <color theme="0"/>
      <name val="游ゴシック Light"/>
      <family val="3"/>
      <charset val="128"/>
    </font>
    <font>
      <sz val="11"/>
      <color rgb="FFFF0000"/>
      <name val="游ゴシック"/>
      <family val="3"/>
      <charset val="128"/>
    </font>
    <font>
      <sz val="11"/>
      <name val="游ゴシック"/>
      <family val="3"/>
      <charset val="128"/>
    </font>
    <font>
      <strike/>
      <sz val="11"/>
      <color rgb="FFFF0000"/>
      <name val="游ゴシック"/>
      <family val="3"/>
      <charset val="128"/>
    </font>
  </fonts>
  <fills count="4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1"/>
        <bgColor indexed="64"/>
      </patternFill>
    </fill>
    <fill>
      <gradientFill>
        <stop position="0">
          <color theme="0"/>
        </stop>
        <stop position="1">
          <color rgb="FFFFC000"/>
        </stop>
      </gradientFill>
    </fill>
    <fill>
      <gradientFill degree="180">
        <stop position="0">
          <color theme="0"/>
        </stop>
        <stop position="1">
          <color rgb="FFFFC000"/>
        </stop>
      </gradient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002060"/>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rgb="FF663300"/>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medium">
        <color indexed="64"/>
      </right>
      <top style="thin">
        <color indexed="64"/>
      </top>
      <bottom/>
      <diagonal/>
    </border>
  </borders>
  <cellStyleXfs count="42">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4"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11"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5" fillId="0" borderId="0" applyNumberFormat="0" applyFill="0" applyBorder="0" applyAlignment="0" applyProtection="0">
      <alignment vertical="center"/>
    </xf>
    <xf numFmtId="0" fontId="6" fillId="15" borderId="1" applyNumberFormat="0" applyAlignment="0" applyProtection="0">
      <alignment vertical="center"/>
    </xf>
    <xf numFmtId="0" fontId="7" fillId="7" borderId="0" applyNumberFormat="0" applyBorder="0" applyAlignment="0" applyProtection="0">
      <alignment vertical="center"/>
    </xf>
    <xf numFmtId="0" fontId="1" fillId="4" borderId="2" applyNumberFormat="0" applyFont="0" applyAlignment="0" applyProtection="0">
      <alignment vertical="center"/>
    </xf>
    <xf numFmtId="0" fontId="8" fillId="0" borderId="3" applyNumberFormat="0" applyFill="0" applyAlignment="0" applyProtection="0">
      <alignment vertical="center"/>
    </xf>
    <xf numFmtId="0" fontId="9" fillId="16" borderId="0" applyNumberFormat="0" applyBorder="0" applyAlignment="0" applyProtection="0">
      <alignment vertical="center"/>
    </xf>
    <xf numFmtId="0" fontId="10" fillId="17" borderId="4" applyNumberFormat="0" applyAlignment="0" applyProtection="0">
      <alignment vertical="center"/>
    </xf>
    <xf numFmtId="0" fontId="8"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17"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6" borderId="0" applyNumberFormat="0" applyBorder="0" applyAlignment="0" applyProtection="0">
      <alignment vertical="center"/>
    </xf>
  </cellStyleXfs>
  <cellXfs count="398">
    <xf numFmtId="0" fontId="0" fillId="0" borderId="0" xfId="0"/>
    <xf numFmtId="0" fontId="19"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30" fillId="0" borderId="0" xfId="0" applyFont="1" applyAlignment="1">
      <alignment vertical="center"/>
    </xf>
    <xf numFmtId="0" fontId="29" fillId="0" borderId="14" xfId="0" applyFont="1" applyBorder="1" applyAlignment="1">
      <alignment vertical="center"/>
    </xf>
    <xf numFmtId="0" fontId="19" fillId="18" borderId="13" xfId="0" applyFont="1" applyFill="1" applyBorder="1" applyAlignment="1">
      <alignment horizontal="center" vertical="center"/>
    </xf>
    <xf numFmtId="0" fontId="19" fillId="19" borderId="13" xfId="0" applyFont="1" applyFill="1" applyBorder="1" applyAlignment="1">
      <alignment horizontal="center" vertical="center"/>
    </xf>
    <xf numFmtId="0" fontId="19" fillId="0" borderId="13" xfId="0" applyFont="1" applyBorder="1" applyAlignment="1">
      <alignment horizontal="center"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8" xfId="0" applyFont="1" applyBorder="1" applyAlignment="1">
      <alignment horizontal="center" vertical="center"/>
    </xf>
    <xf numFmtId="0" fontId="19" fillId="0" borderId="19" xfId="0" applyFont="1" applyBorder="1" applyAlignment="1">
      <alignment horizontal="center" vertical="center" shrinkToFit="1"/>
    </xf>
    <xf numFmtId="0" fontId="19" fillId="0" borderId="20" xfId="0" applyFont="1" applyBorder="1" applyAlignment="1">
      <alignment horizontal="center" vertical="center"/>
    </xf>
    <xf numFmtId="0" fontId="19" fillId="0" borderId="21" xfId="0" applyFont="1" applyBorder="1" applyAlignment="1">
      <alignment horizontal="center" vertical="center" shrinkToFit="1"/>
    </xf>
    <xf numFmtId="0" fontId="19" fillId="19" borderId="15" xfId="0" applyFont="1" applyFill="1" applyBorder="1" applyAlignment="1">
      <alignment horizontal="center" vertical="center"/>
    </xf>
    <xf numFmtId="0" fontId="19" fillId="19" borderId="18" xfId="0" applyFont="1" applyFill="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7" xfId="0" applyFont="1" applyBorder="1" applyAlignment="1">
      <alignment vertical="center"/>
    </xf>
    <xf numFmtId="0" fontId="19" fillId="0" borderId="28" xfId="0" applyFont="1" applyBorder="1" applyAlignment="1">
      <alignment vertical="center"/>
    </xf>
    <xf numFmtId="0" fontId="19" fillId="0" borderId="33" xfId="0" applyFont="1" applyBorder="1" applyAlignment="1">
      <alignment horizontal="center" vertical="center"/>
    </xf>
    <xf numFmtId="0" fontId="19" fillId="18" borderId="34" xfId="0" applyFont="1" applyFill="1" applyBorder="1" applyAlignment="1">
      <alignment horizontal="center" vertical="center"/>
    </xf>
    <xf numFmtId="0" fontId="19" fillId="18" borderId="35" xfId="0" applyFont="1" applyFill="1" applyBorder="1" applyAlignment="1">
      <alignment horizontal="center" vertical="center"/>
    </xf>
    <xf numFmtId="0" fontId="19" fillId="0" borderId="16" xfId="0" applyFont="1" applyBorder="1" applyAlignment="1">
      <alignment horizontal="center" vertical="center"/>
    </xf>
    <xf numFmtId="0" fontId="19" fillId="18" borderId="36" xfId="0" applyFont="1" applyFill="1" applyBorder="1" applyAlignment="1">
      <alignment horizontal="center" vertical="center"/>
    </xf>
    <xf numFmtId="0" fontId="19" fillId="0" borderId="17" xfId="0" applyFont="1" applyBorder="1" applyAlignment="1">
      <alignment horizontal="center" vertical="center"/>
    </xf>
    <xf numFmtId="0" fontId="19" fillId="18" borderId="37" xfId="0" applyFont="1" applyFill="1" applyBorder="1" applyAlignment="1">
      <alignment horizontal="center" vertical="center"/>
    </xf>
    <xf numFmtId="0" fontId="19" fillId="0" borderId="19"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35" xfId="0" applyFont="1" applyBorder="1" applyAlignment="1">
      <alignment horizontal="center" vertical="center"/>
    </xf>
    <xf numFmtId="0" fontId="19" fillId="0" borderId="17" xfId="0" applyFont="1" applyBorder="1" applyAlignment="1">
      <alignment horizontal="center" vertical="center" wrapText="1"/>
    </xf>
    <xf numFmtId="0" fontId="19" fillId="0" borderId="34" xfId="0" applyFont="1" applyBorder="1" applyAlignment="1">
      <alignment horizontal="center" vertical="center"/>
    </xf>
    <xf numFmtId="0" fontId="19" fillId="0" borderId="24" xfId="0" applyFont="1" applyBorder="1" applyAlignment="1">
      <alignment horizontal="center" vertical="center" wrapText="1"/>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11" xfId="0" applyFont="1" applyBorder="1" applyAlignment="1">
      <alignment horizontal="center" vertical="center" wrapText="1"/>
    </xf>
    <xf numFmtId="0" fontId="19" fillId="20" borderId="34" xfId="0" applyFont="1" applyFill="1" applyBorder="1" applyAlignment="1">
      <alignment horizontal="center" vertical="center"/>
    </xf>
    <xf numFmtId="0" fontId="19" fillId="20" borderId="22" xfId="0" applyFont="1" applyFill="1" applyBorder="1" applyAlignment="1">
      <alignment horizontal="center" vertical="center"/>
    </xf>
    <xf numFmtId="0" fontId="19" fillId="20" borderId="48" xfId="0" applyFont="1" applyFill="1" applyBorder="1" applyAlignment="1">
      <alignment horizontal="center" vertical="center"/>
    </xf>
    <xf numFmtId="0" fontId="19" fillId="20" borderId="49" xfId="0" applyFont="1" applyFill="1" applyBorder="1" applyAlignment="1">
      <alignment horizontal="center" vertical="center"/>
    </xf>
    <xf numFmtId="0" fontId="19" fillId="20" borderId="50" xfId="0" applyFont="1" applyFill="1" applyBorder="1" applyAlignment="1">
      <alignment horizontal="center" vertical="center"/>
    </xf>
    <xf numFmtId="0" fontId="19" fillId="20" borderId="51" xfId="0" applyFont="1" applyFill="1" applyBorder="1" applyAlignment="1">
      <alignment horizontal="center" vertical="center"/>
    </xf>
    <xf numFmtId="0" fontId="19" fillId="20" borderId="52" xfId="0" applyFont="1" applyFill="1" applyBorder="1" applyAlignment="1">
      <alignment horizontal="center" vertical="center"/>
    </xf>
    <xf numFmtId="0" fontId="19" fillId="21" borderId="47" xfId="0" applyFont="1" applyFill="1" applyBorder="1" applyAlignment="1">
      <alignment horizontal="center" vertical="center"/>
    </xf>
    <xf numFmtId="0" fontId="19" fillId="21" borderId="34" xfId="0" applyFont="1" applyFill="1" applyBorder="1" applyAlignment="1">
      <alignment horizontal="center" vertical="center"/>
    </xf>
    <xf numFmtId="0" fontId="19" fillId="21" borderId="20" xfId="0" applyFont="1" applyFill="1" applyBorder="1" applyAlignment="1">
      <alignment horizontal="center" vertical="center"/>
    </xf>
    <xf numFmtId="0" fontId="19" fillId="21" borderId="21" xfId="0" applyFont="1" applyFill="1" applyBorder="1" applyAlignment="1">
      <alignment horizontal="center" vertical="center"/>
    </xf>
    <xf numFmtId="0" fontId="19" fillId="21" borderId="50" xfId="0" applyFont="1" applyFill="1" applyBorder="1" applyAlignment="1">
      <alignment horizontal="center" vertical="center"/>
    </xf>
    <xf numFmtId="0" fontId="19" fillId="21" borderId="51" xfId="0" applyFont="1" applyFill="1" applyBorder="1" applyAlignment="1">
      <alignment horizontal="center" vertical="center"/>
    </xf>
    <xf numFmtId="0" fontId="19" fillId="21" borderId="52" xfId="0" applyFont="1" applyFill="1" applyBorder="1" applyAlignment="1">
      <alignment horizontal="center" vertical="center"/>
    </xf>
    <xf numFmtId="0" fontId="19" fillId="22" borderId="47" xfId="0" applyFont="1" applyFill="1" applyBorder="1" applyAlignment="1">
      <alignment horizontal="center" vertical="center"/>
    </xf>
    <xf numFmtId="0" fontId="19" fillId="22" borderId="34" xfId="0" applyFont="1" applyFill="1" applyBorder="1" applyAlignment="1">
      <alignment horizontal="center" vertical="center"/>
    </xf>
    <xf numFmtId="0" fontId="19" fillId="22" borderId="20" xfId="0" applyFont="1" applyFill="1" applyBorder="1" applyAlignment="1">
      <alignment horizontal="center" vertical="center"/>
    </xf>
    <xf numFmtId="0" fontId="19" fillId="22" borderId="21" xfId="0" applyFont="1" applyFill="1" applyBorder="1" applyAlignment="1">
      <alignment horizontal="center" vertical="center"/>
    </xf>
    <xf numFmtId="0" fontId="19" fillId="22" borderId="49" xfId="0" applyFont="1" applyFill="1" applyBorder="1" applyAlignment="1">
      <alignment horizontal="center" vertical="center"/>
    </xf>
    <xf numFmtId="0" fontId="19" fillId="22" borderId="51" xfId="0" applyFont="1" applyFill="1" applyBorder="1" applyAlignment="1">
      <alignment horizontal="center" vertical="center"/>
    </xf>
    <xf numFmtId="0" fontId="19" fillId="22" borderId="52" xfId="0" applyFont="1" applyFill="1" applyBorder="1" applyAlignment="1">
      <alignment horizontal="center" vertical="center"/>
    </xf>
    <xf numFmtId="0" fontId="19" fillId="23" borderId="47" xfId="0" applyFont="1" applyFill="1" applyBorder="1" applyAlignment="1">
      <alignment horizontal="center" vertical="center"/>
    </xf>
    <xf numFmtId="0" fontId="19" fillId="23" borderId="34" xfId="0" applyFont="1" applyFill="1" applyBorder="1" applyAlignment="1">
      <alignment horizontal="center" vertical="center"/>
    </xf>
    <xf numFmtId="0" fontId="19" fillId="23" borderId="20" xfId="0" applyFont="1" applyFill="1" applyBorder="1" applyAlignment="1">
      <alignment horizontal="center" vertical="center"/>
    </xf>
    <xf numFmtId="0" fontId="19" fillId="23" borderId="21" xfId="0" applyFont="1" applyFill="1" applyBorder="1" applyAlignment="1">
      <alignment horizontal="center" vertical="center"/>
    </xf>
    <xf numFmtId="0" fontId="19" fillId="23" borderId="49" xfId="0" applyFont="1" applyFill="1" applyBorder="1" applyAlignment="1">
      <alignment horizontal="center" vertical="center"/>
    </xf>
    <xf numFmtId="0" fontId="19" fillId="23" borderId="51" xfId="0" applyFont="1" applyFill="1" applyBorder="1" applyAlignment="1">
      <alignment horizontal="center" vertical="center"/>
    </xf>
    <xf numFmtId="0" fontId="19" fillId="23" borderId="52" xfId="0" applyFont="1" applyFill="1" applyBorder="1" applyAlignment="1">
      <alignment horizontal="center" vertical="center"/>
    </xf>
    <xf numFmtId="0" fontId="19" fillId="25" borderId="47" xfId="0" applyFont="1" applyFill="1" applyBorder="1" applyAlignment="1">
      <alignment horizontal="center" vertical="center"/>
    </xf>
    <xf numFmtId="0" fontId="19" fillId="25" borderId="34" xfId="0" applyFont="1" applyFill="1" applyBorder="1" applyAlignment="1">
      <alignment horizontal="center" vertical="center"/>
    </xf>
    <xf numFmtId="0" fontId="19" fillId="25" borderId="20" xfId="0" applyFont="1" applyFill="1" applyBorder="1" applyAlignment="1">
      <alignment horizontal="center" vertical="center"/>
    </xf>
    <xf numFmtId="0" fontId="19" fillId="25" borderId="21" xfId="0" applyFont="1" applyFill="1" applyBorder="1" applyAlignment="1">
      <alignment horizontal="center" vertical="center"/>
    </xf>
    <xf numFmtId="0" fontId="19" fillId="25" borderId="49" xfId="0" applyFont="1" applyFill="1" applyBorder="1" applyAlignment="1">
      <alignment horizontal="center" vertical="center"/>
    </xf>
    <xf numFmtId="0" fontId="19" fillId="25" borderId="51" xfId="0" applyFont="1" applyFill="1" applyBorder="1" applyAlignment="1">
      <alignment horizontal="center" vertical="center"/>
    </xf>
    <xf numFmtId="0" fontId="19" fillId="25" borderId="52" xfId="0" applyFont="1" applyFill="1" applyBorder="1" applyAlignment="1">
      <alignment horizontal="center" vertical="center"/>
    </xf>
    <xf numFmtId="0" fontId="19" fillId="26" borderId="47" xfId="0" applyFont="1" applyFill="1" applyBorder="1" applyAlignment="1">
      <alignment horizontal="center" vertical="center"/>
    </xf>
    <xf numFmtId="0" fontId="19" fillId="26" borderId="34" xfId="0" applyFont="1" applyFill="1" applyBorder="1" applyAlignment="1">
      <alignment horizontal="center" vertical="center"/>
    </xf>
    <xf numFmtId="0" fontId="19" fillId="26" borderId="20" xfId="0" applyFont="1" applyFill="1" applyBorder="1" applyAlignment="1">
      <alignment horizontal="center" vertical="center"/>
    </xf>
    <xf numFmtId="0" fontId="19" fillId="26" borderId="21" xfId="0" applyFont="1" applyFill="1" applyBorder="1" applyAlignment="1">
      <alignment horizontal="center" vertical="center"/>
    </xf>
    <xf numFmtId="0" fontId="19" fillId="26" borderId="49" xfId="0" applyFont="1" applyFill="1" applyBorder="1" applyAlignment="1">
      <alignment horizontal="center" vertical="center"/>
    </xf>
    <xf numFmtId="0" fontId="19" fillId="26" borderId="51" xfId="0" applyFont="1" applyFill="1" applyBorder="1" applyAlignment="1">
      <alignment horizontal="center" vertical="center"/>
    </xf>
    <xf numFmtId="0" fontId="19" fillId="26" borderId="52" xfId="0" applyFont="1" applyFill="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32" fillId="27" borderId="33" xfId="0" applyFont="1" applyFill="1" applyBorder="1" applyAlignment="1">
      <alignment horizontal="center" vertical="center"/>
    </xf>
    <xf numFmtId="0" fontId="32" fillId="27" borderId="34" xfId="0" applyFont="1" applyFill="1" applyBorder="1" applyAlignment="1">
      <alignment horizontal="center" vertical="center"/>
    </xf>
    <xf numFmtId="0" fontId="19" fillId="18" borderId="47" xfId="0" applyFont="1" applyFill="1" applyBorder="1" applyAlignment="1">
      <alignment vertical="center"/>
    </xf>
    <xf numFmtId="0" fontId="19" fillId="18" borderId="26" xfId="0" applyFont="1" applyFill="1" applyBorder="1" applyAlignment="1">
      <alignment vertical="center"/>
    </xf>
    <xf numFmtId="0" fontId="19" fillId="18" borderId="27" xfId="0" applyFont="1" applyFill="1" applyBorder="1" applyAlignment="1">
      <alignment vertical="center"/>
    </xf>
    <xf numFmtId="0" fontId="19" fillId="18" borderId="28" xfId="0" applyFont="1" applyFill="1" applyBorder="1" applyAlignment="1">
      <alignment vertical="center"/>
    </xf>
    <xf numFmtId="0" fontId="33" fillId="18" borderId="26" xfId="0" applyFont="1" applyFill="1" applyBorder="1" applyAlignment="1">
      <alignment vertical="center"/>
    </xf>
    <xf numFmtId="0" fontId="33" fillId="18" borderId="27" xfId="0" applyFont="1" applyFill="1" applyBorder="1" applyAlignment="1">
      <alignment vertical="center"/>
    </xf>
    <xf numFmtId="0" fontId="33" fillId="18" borderId="28" xfId="0" applyFont="1" applyFill="1" applyBorder="1" applyAlignment="1">
      <alignment vertical="center"/>
    </xf>
    <xf numFmtId="0" fontId="19" fillId="28" borderId="26" xfId="0" applyFont="1" applyFill="1" applyBorder="1" applyAlignment="1">
      <alignment vertical="center"/>
    </xf>
    <xf numFmtId="0" fontId="19" fillId="28" borderId="27" xfId="0" applyFont="1" applyFill="1" applyBorder="1" applyAlignment="1">
      <alignment vertical="center"/>
    </xf>
    <xf numFmtId="0" fontId="19" fillId="28" borderId="28" xfId="0" applyFont="1" applyFill="1" applyBorder="1" applyAlignment="1">
      <alignment vertical="center"/>
    </xf>
    <xf numFmtId="0" fontId="19" fillId="29" borderId="26" xfId="0" applyFont="1" applyFill="1" applyBorder="1" applyAlignment="1">
      <alignment vertical="center"/>
    </xf>
    <xf numFmtId="0" fontId="19" fillId="29" borderId="28" xfId="0" applyFont="1" applyFill="1" applyBorder="1" applyAlignment="1">
      <alignment vertical="center"/>
    </xf>
    <xf numFmtId="0" fontId="19" fillId="29" borderId="27" xfId="0" applyFont="1" applyFill="1" applyBorder="1" applyAlignment="1">
      <alignment vertical="center"/>
    </xf>
    <xf numFmtId="0" fontId="19" fillId="19" borderId="26" xfId="0" applyFont="1" applyFill="1" applyBorder="1" applyAlignment="1">
      <alignment vertical="center"/>
    </xf>
    <xf numFmtId="0" fontId="19" fillId="19" borderId="27" xfId="0" applyFont="1" applyFill="1" applyBorder="1" applyAlignment="1">
      <alignment vertical="center"/>
    </xf>
    <xf numFmtId="0" fontId="36" fillId="27" borderId="20" xfId="0" applyFont="1" applyFill="1" applyBorder="1" applyAlignment="1">
      <alignment horizontal="center" vertical="center" shrinkToFit="1"/>
    </xf>
    <xf numFmtId="0" fontId="19" fillId="0" borderId="29"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xf numFmtId="0" fontId="19" fillId="27" borderId="13" xfId="0" applyFont="1" applyFill="1" applyBorder="1" applyAlignment="1">
      <alignment horizontal="center" vertical="center"/>
    </xf>
    <xf numFmtId="0" fontId="19" fillId="34" borderId="27" xfId="0" applyFont="1" applyFill="1" applyBorder="1" applyAlignment="1">
      <alignment vertical="center"/>
    </xf>
    <xf numFmtId="0" fontId="19" fillId="24" borderId="27" xfId="0" applyFont="1" applyFill="1" applyBorder="1" applyAlignment="1">
      <alignment vertical="center"/>
    </xf>
    <xf numFmtId="0" fontId="19" fillId="34" borderId="36" xfId="0" applyFont="1" applyFill="1" applyBorder="1" applyAlignment="1">
      <alignment horizontal="center" vertical="center"/>
    </xf>
    <xf numFmtId="0" fontId="19" fillId="24" borderId="36" xfId="0" applyFont="1" applyFill="1" applyBorder="1" applyAlignment="1">
      <alignment horizontal="center" vertical="center"/>
    </xf>
    <xf numFmtId="0" fontId="19" fillId="18" borderId="17" xfId="0" applyFont="1" applyFill="1" applyBorder="1" applyAlignment="1">
      <alignment horizontal="center" vertical="center"/>
    </xf>
    <xf numFmtId="0" fontId="19" fillId="18" borderId="19" xfId="0" applyFont="1" applyFill="1" applyBorder="1" applyAlignment="1">
      <alignment horizontal="center" vertical="center"/>
    </xf>
    <xf numFmtId="0" fontId="19" fillId="0" borderId="73" xfId="0" applyFont="1" applyBorder="1" applyAlignment="1">
      <alignment vertical="center"/>
    </xf>
    <xf numFmtId="0" fontId="19" fillId="0" borderId="74" xfId="0" applyFont="1" applyBorder="1" applyAlignment="1">
      <alignment vertical="center"/>
    </xf>
    <xf numFmtId="0" fontId="19" fillId="0" borderId="75" xfId="0" applyFont="1" applyBorder="1" applyAlignment="1">
      <alignment vertical="center"/>
    </xf>
    <xf numFmtId="0" fontId="19" fillId="30" borderId="57" xfId="0" applyFont="1" applyFill="1" applyBorder="1" applyAlignment="1">
      <alignment horizontal="center" vertical="center"/>
    </xf>
    <xf numFmtId="0" fontId="19" fillId="30" borderId="70" xfId="0" applyFont="1" applyFill="1" applyBorder="1" applyAlignment="1">
      <alignment horizontal="center" vertical="center"/>
    </xf>
    <xf numFmtId="0" fontId="19" fillId="30" borderId="71" xfId="0" applyFont="1" applyFill="1" applyBorder="1" applyAlignment="1">
      <alignment horizontal="center" vertical="center"/>
    </xf>
    <xf numFmtId="0" fontId="19" fillId="30" borderId="72" xfId="0" applyFont="1" applyFill="1" applyBorder="1" applyAlignment="1">
      <alignment horizontal="center" vertical="center"/>
    </xf>
    <xf numFmtId="0" fontId="19" fillId="35" borderId="50" xfId="0" applyFont="1" applyFill="1" applyBorder="1" applyAlignment="1">
      <alignment horizontal="center" vertical="center"/>
    </xf>
    <xf numFmtId="0" fontId="19" fillId="35" borderId="51" xfId="0" applyFont="1" applyFill="1" applyBorder="1" applyAlignment="1">
      <alignment horizontal="center" vertical="center"/>
    </xf>
    <xf numFmtId="0" fontId="19" fillId="35" borderId="52" xfId="0" applyFont="1" applyFill="1" applyBorder="1" applyAlignment="1">
      <alignment horizontal="center" vertical="center"/>
    </xf>
    <xf numFmtId="0" fontId="19" fillId="35" borderId="52" xfId="0" applyFont="1" applyFill="1" applyBorder="1" applyAlignment="1">
      <alignment horizontal="center" vertical="center" shrinkToFit="1"/>
    </xf>
    <xf numFmtId="0" fontId="19" fillId="35" borderId="34" xfId="0" applyFont="1" applyFill="1" applyBorder="1" applyAlignment="1">
      <alignment horizontal="center" vertical="center"/>
    </xf>
    <xf numFmtId="0" fontId="19" fillId="35" borderId="21" xfId="0" applyFont="1" applyFill="1" applyBorder="1" applyAlignment="1">
      <alignment horizontal="center" vertical="center"/>
    </xf>
    <xf numFmtId="0" fontId="19" fillId="27" borderId="36" xfId="0" applyFont="1" applyFill="1" applyBorder="1" applyAlignment="1">
      <alignment horizontal="center" vertical="center"/>
    </xf>
    <xf numFmtId="0" fontId="19" fillId="27" borderId="17" xfId="0" applyFont="1" applyFill="1" applyBorder="1" applyAlignment="1">
      <alignment horizontal="center" vertical="center"/>
    </xf>
    <xf numFmtId="0" fontId="19" fillId="27" borderId="18" xfId="0" applyFont="1" applyFill="1" applyBorder="1" applyAlignment="1">
      <alignment horizontal="center" vertical="center"/>
    </xf>
    <xf numFmtId="0" fontId="19" fillId="27" borderId="37" xfId="0" applyFont="1" applyFill="1" applyBorder="1" applyAlignment="1">
      <alignment horizontal="center" vertical="center"/>
    </xf>
    <xf numFmtId="0" fontId="19" fillId="24" borderId="78" xfId="0" applyFont="1" applyFill="1" applyBorder="1" applyAlignment="1">
      <alignment vertical="center"/>
    </xf>
    <xf numFmtId="0" fontId="19" fillId="27" borderId="38" xfId="0" applyFont="1" applyFill="1" applyBorder="1" applyAlignment="1">
      <alignment horizontal="right" vertical="center"/>
    </xf>
    <xf numFmtId="0" fontId="19" fillId="27" borderId="38" xfId="0" applyFont="1" applyFill="1" applyBorder="1" applyAlignment="1">
      <alignment horizontal="center" vertical="center"/>
    </xf>
    <xf numFmtId="0" fontId="19" fillId="27" borderId="12" xfId="0" applyFont="1" applyFill="1" applyBorder="1" applyAlignment="1">
      <alignment horizontal="center" vertical="center"/>
    </xf>
    <xf numFmtId="0" fontId="19" fillId="18" borderId="39" xfId="0" applyFont="1" applyFill="1" applyBorder="1" applyAlignment="1">
      <alignment horizontal="center" vertical="center"/>
    </xf>
    <xf numFmtId="0" fontId="36" fillId="27" borderId="83" xfId="0" applyFont="1" applyFill="1" applyBorder="1" applyAlignment="1">
      <alignment horizontal="center" vertical="center"/>
    </xf>
    <xf numFmtId="0" fontId="36" fillId="27" borderId="84" xfId="0" applyFont="1" applyFill="1" applyBorder="1" applyAlignment="1">
      <alignment horizontal="center" vertical="center"/>
    </xf>
    <xf numFmtId="0" fontId="36" fillId="27" borderId="34" xfId="0" applyFont="1" applyFill="1" applyBorder="1" applyAlignment="1">
      <alignment horizontal="center" vertical="center" shrinkToFit="1"/>
    </xf>
    <xf numFmtId="0" fontId="36" fillId="27" borderId="21" xfId="0" applyFont="1" applyFill="1" applyBorder="1" applyAlignment="1">
      <alignment horizontal="center" vertical="center" shrinkToFit="1"/>
    </xf>
    <xf numFmtId="0" fontId="19" fillId="0" borderId="58" xfId="0" applyFont="1" applyBorder="1" applyAlignment="1" applyProtection="1">
      <alignment horizontal="center" vertical="center"/>
      <protection locked="0"/>
    </xf>
    <xf numFmtId="0" fontId="32" fillId="27" borderId="43" xfId="0" applyFont="1" applyFill="1" applyBorder="1" applyAlignment="1">
      <alignment horizontal="center" vertical="center"/>
    </xf>
    <xf numFmtId="0" fontId="19" fillId="23" borderId="11" xfId="0" applyFont="1" applyFill="1" applyBorder="1" applyAlignment="1">
      <alignment horizontal="center" vertical="center"/>
    </xf>
    <xf numFmtId="0" fontId="19" fillId="22" borderId="13" xfId="0" applyFont="1" applyFill="1" applyBorder="1" applyAlignment="1">
      <alignment horizontal="center" vertical="center"/>
    </xf>
    <xf numFmtId="0" fontId="19" fillId="22" borderId="13" xfId="0" applyFont="1" applyFill="1" applyBorder="1" applyAlignment="1">
      <alignment horizontal="center" vertical="center" shrinkToFit="1"/>
    </xf>
    <xf numFmtId="0" fontId="19" fillId="21" borderId="13" xfId="0" applyFont="1" applyFill="1" applyBorder="1" applyAlignment="1">
      <alignment horizontal="center" vertical="center"/>
    </xf>
    <xf numFmtId="0" fontId="19" fillId="38" borderId="13" xfId="0" applyFont="1" applyFill="1" applyBorder="1" applyAlignment="1">
      <alignment horizontal="center" vertical="center"/>
    </xf>
    <xf numFmtId="0" fontId="19" fillId="20" borderId="13" xfId="0" applyFont="1" applyFill="1" applyBorder="1" applyAlignment="1">
      <alignment horizontal="center" vertical="center"/>
    </xf>
    <xf numFmtId="0" fontId="19" fillId="37" borderId="13" xfId="0" applyFont="1" applyFill="1" applyBorder="1" applyAlignment="1">
      <alignment horizontal="center"/>
    </xf>
    <xf numFmtId="0" fontId="36" fillId="39" borderId="13" xfId="0" applyFont="1" applyFill="1" applyBorder="1" applyAlignment="1">
      <alignment horizontal="center" vertical="center"/>
    </xf>
    <xf numFmtId="0" fontId="36" fillId="40" borderId="13" xfId="0" applyFont="1" applyFill="1" applyBorder="1" applyAlignment="1">
      <alignment horizontal="center" vertical="center"/>
    </xf>
    <xf numFmtId="0" fontId="36" fillId="36" borderId="13" xfId="0" applyFont="1" applyFill="1" applyBorder="1" applyAlignment="1">
      <alignment horizontal="center"/>
    </xf>
    <xf numFmtId="0" fontId="38" fillId="0" borderId="0" xfId="0" applyFont="1" applyAlignment="1">
      <alignment horizontal="left" vertical="center"/>
    </xf>
    <xf numFmtId="0" fontId="38" fillId="0" borderId="0" xfId="0" applyFont="1"/>
    <xf numFmtId="0" fontId="39" fillId="0" borderId="0" xfId="0" applyFont="1"/>
    <xf numFmtId="0" fontId="39" fillId="0" borderId="0" xfId="0" applyFont="1" applyAlignment="1">
      <alignment horizontal="left" vertical="center"/>
    </xf>
    <xf numFmtId="0" fontId="19" fillId="0" borderId="0" xfId="0" applyFont="1" applyAlignment="1">
      <alignment horizontal="center" vertical="center" shrinkToFit="1"/>
    </xf>
    <xf numFmtId="0" fontId="19" fillId="37" borderId="27" xfId="0" applyFont="1" applyFill="1" applyBorder="1" applyAlignment="1">
      <alignment vertical="center"/>
    </xf>
    <xf numFmtId="0" fontId="19" fillId="37" borderId="28" xfId="0" applyFont="1" applyFill="1" applyBorder="1" applyAlignment="1">
      <alignment vertical="center"/>
    </xf>
    <xf numFmtId="0" fontId="31" fillId="0" borderId="13" xfId="0" applyFont="1" applyBorder="1" applyAlignment="1">
      <alignment horizontal="center" vertical="center"/>
    </xf>
    <xf numFmtId="0" fontId="40" fillId="0" borderId="0" xfId="0" applyFont="1"/>
    <xf numFmtId="0" fontId="19" fillId="20" borderId="47" xfId="0" applyFont="1" applyFill="1" applyBorder="1" applyAlignment="1">
      <alignment horizontal="center" vertical="center"/>
    </xf>
    <xf numFmtId="0" fontId="19" fillId="21" borderId="53" xfId="0" applyFont="1" applyFill="1" applyBorder="1" applyAlignment="1">
      <alignment horizontal="center" vertical="center"/>
    </xf>
    <xf numFmtId="0" fontId="19" fillId="22" borderId="53" xfId="0" applyFont="1" applyFill="1" applyBorder="1" applyAlignment="1">
      <alignment horizontal="center" vertical="center"/>
    </xf>
    <xf numFmtId="0" fontId="19" fillId="26" borderId="53" xfId="0" applyFont="1" applyFill="1" applyBorder="1" applyAlignment="1">
      <alignment horizontal="center" vertical="center"/>
    </xf>
    <xf numFmtId="0" fontId="19" fillId="25" borderId="53" xfId="0" applyFont="1" applyFill="1" applyBorder="1" applyAlignment="1">
      <alignment horizontal="center" vertical="center"/>
    </xf>
    <xf numFmtId="0" fontId="19" fillId="30" borderId="53" xfId="0" applyFont="1" applyFill="1" applyBorder="1" applyAlignment="1">
      <alignment horizontal="center" vertical="center"/>
    </xf>
    <xf numFmtId="0" fontId="19" fillId="18" borderId="96" xfId="0" applyFont="1" applyFill="1" applyBorder="1" applyAlignment="1">
      <alignment vertical="center"/>
    </xf>
    <xf numFmtId="0" fontId="19" fillId="0" borderId="96" xfId="0" applyFont="1" applyBorder="1" applyAlignment="1">
      <alignment vertical="center"/>
    </xf>
    <xf numFmtId="0" fontId="19" fillId="19" borderId="96" xfId="0" applyFont="1" applyFill="1" applyBorder="1" applyAlignment="1">
      <alignment vertical="center"/>
    </xf>
    <xf numFmtId="0" fontId="19" fillId="28" borderId="78" xfId="0" applyFont="1" applyFill="1" applyBorder="1" applyAlignment="1">
      <alignment vertical="center"/>
    </xf>
    <xf numFmtId="0" fontId="36" fillId="27" borderId="83" xfId="0" applyFont="1" applyFill="1" applyBorder="1" applyAlignment="1">
      <alignment horizontal="center" vertical="center"/>
    </xf>
    <xf numFmtId="0" fontId="19" fillId="27" borderId="38" xfId="0" applyFont="1" applyFill="1" applyBorder="1" applyAlignment="1">
      <alignment horizontal="center" vertical="center"/>
    </xf>
    <xf numFmtId="0" fontId="19" fillId="27" borderId="12"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77" xfId="0" applyFont="1" applyFill="1" applyBorder="1" applyAlignment="1">
      <alignment horizontal="center" vertical="center"/>
    </xf>
    <xf numFmtId="0" fontId="19" fillId="34" borderId="36" xfId="0" applyFont="1" applyFill="1" applyBorder="1" applyAlignment="1">
      <alignment horizontal="center" vertical="center"/>
    </xf>
    <xf numFmtId="0" fontId="19" fillId="34" borderId="13" xfId="0" applyFont="1" applyFill="1" applyBorder="1" applyAlignment="1">
      <alignment horizontal="center" vertical="center"/>
    </xf>
    <xf numFmtId="0" fontId="19" fillId="27" borderId="0" xfId="0" applyFont="1" applyFill="1" applyAlignment="1">
      <alignment horizontal="center" vertical="center"/>
    </xf>
    <xf numFmtId="0" fontId="19" fillId="27" borderId="13" xfId="0" applyFont="1" applyFill="1" applyBorder="1" applyAlignment="1">
      <alignment horizontal="center" vertical="center"/>
    </xf>
    <xf numFmtId="0" fontId="19" fillId="34" borderId="11" xfId="0" applyFont="1" applyFill="1" applyBorder="1" applyAlignment="1">
      <alignment horizontal="center" vertical="center"/>
    </xf>
    <xf numFmtId="0" fontId="19" fillId="37" borderId="24" xfId="0" applyFont="1" applyFill="1" applyBorder="1" applyAlignment="1">
      <alignment horizontal="center" vertical="center"/>
    </xf>
    <xf numFmtId="0" fontId="19" fillId="37" borderId="11" xfId="0" applyFont="1" applyFill="1" applyBorder="1" applyAlignment="1">
      <alignment horizontal="center" vertical="center"/>
    </xf>
    <xf numFmtId="0" fontId="19" fillId="34" borderId="31" xfId="0" applyFont="1" applyFill="1" applyBorder="1" applyAlignment="1">
      <alignment horizontal="center" vertical="center"/>
    </xf>
    <xf numFmtId="0" fontId="19" fillId="34" borderId="24" xfId="0" applyFont="1" applyFill="1" applyBorder="1" applyAlignment="1">
      <alignment horizontal="center" vertical="center"/>
    </xf>
    <xf numFmtId="0" fontId="19" fillId="24" borderId="36" xfId="0" applyFont="1" applyFill="1" applyBorder="1" applyAlignment="1">
      <alignment horizontal="center" vertical="center"/>
    </xf>
    <xf numFmtId="0" fontId="19" fillId="24" borderId="13" xfId="0" applyFont="1" applyFill="1" applyBorder="1" applyAlignment="1">
      <alignment horizontal="center" vertical="center"/>
    </xf>
    <xf numFmtId="0" fontId="36" fillId="27" borderId="93" xfId="0" applyFont="1" applyFill="1" applyBorder="1" applyAlignment="1">
      <alignment horizontal="center" vertical="center"/>
    </xf>
    <xf numFmtId="0" fontId="36" fillId="27" borderId="94" xfId="0" applyFont="1" applyFill="1" applyBorder="1" applyAlignment="1">
      <alignment horizontal="center" vertical="center"/>
    </xf>
    <xf numFmtId="0" fontId="36" fillId="27" borderId="95" xfId="0" applyFont="1" applyFill="1" applyBorder="1" applyAlignment="1">
      <alignment horizontal="center" vertical="center"/>
    </xf>
    <xf numFmtId="0" fontId="36" fillId="27" borderId="69" xfId="0" applyFont="1" applyFill="1" applyBorder="1" applyAlignment="1">
      <alignment horizontal="center" vertical="center"/>
    </xf>
    <xf numFmtId="0" fontId="36" fillId="27" borderId="68" xfId="0" applyFont="1" applyFill="1" applyBorder="1" applyAlignment="1">
      <alignment horizontal="center" vertical="center"/>
    </xf>
    <xf numFmtId="0" fontId="36" fillId="27" borderId="82" xfId="0" applyFont="1" applyFill="1" applyBorder="1" applyAlignment="1">
      <alignment horizontal="center" vertical="center"/>
    </xf>
    <xf numFmtId="0" fontId="36" fillId="27" borderId="80" xfId="0" applyFont="1" applyFill="1" applyBorder="1" applyAlignment="1">
      <alignment horizontal="center" vertical="center"/>
    </xf>
    <xf numFmtId="0" fontId="36" fillId="27" borderId="61" xfId="0" applyFont="1" applyFill="1" applyBorder="1" applyAlignment="1">
      <alignment horizontal="center" vertical="center"/>
    </xf>
    <xf numFmtId="0" fontId="36" fillId="27" borderId="81" xfId="0" applyFont="1" applyFill="1" applyBorder="1" applyAlignment="1">
      <alignment horizontal="center" vertical="center"/>
    </xf>
    <xf numFmtId="0" fontId="19" fillId="24" borderId="79" xfId="0" applyFont="1" applyFill="1" applyBorder="1" applyAlignment="1">
      <alignment horizontal="center" vertical="center"/>
    </xf>
    <xf numFmtId="0" fontId="19" fillId="24" borderId="24" xfId="0" applyFont="1" applyFill="1" applyBorder="1" applyAlignment="1">
      <alignment horizontal="center" vertical="center"/>
    </xf>
    <xf numFmtId="0" fontId="19" fillId="24" borderId="11" xfId="0" applyFont="1" applyFill="1" applyBorder="1" applyAlignment="1">
      <alignment horizontal="center" vertical="center"/>
    </xf>
    <xf numFmtId="0" fontId="19" fillId="27" borderId="77" xfId="0" applyFont="1" applyFill="1" applyBorder="1" applyAlignment="1">
      <alignment horizontal="center" vertical="center"/>
    </xf>
    <xf numFmtId="0" fontId="19" fillId="22" borderId="60" xfId="0" applyFont="1" applyFill="1" applyBorder="1" applyAlignment="1">
      <alignment horizontal="center" vertical="center" textRotation="255" shrinkToFit="1"/>
    </xf>
    <xf numFmtId="0" fontId="19" fillId="22" borderId="62" xfId="0" applyFont="1" applyFill="1" applyBorder="1" applyAlignment="1">
      <alignment horizontal="center" vertical="center" textRotation="255" shrinkToFit="1"/>
    </xf>
    <xf numFmtId="0" fontId="19" fillId="22" borderId="53" xfId="0" applyFont="1" applyFill="1" applyBorder="1" applyAlignment="1">
      <alignment horizontal="center" vertical="center" textRotation="255" shrinkToFit="1"/>
    </xf>
    <xf numFmtId="0" fontId="19" fillId="22" borderId="63" xfId="0" applyFont="1" applyFill="1" applyBorder="1" applyAlignment="1">
      <alignment horizontal="center" vertical="center" textRotation="255" shrinkToFit="1"/>
    </xf>
    <xf numFmtId="0" fontId="19" fillId="22" borderId="59" xfId="0" applyFont="1" applyFill="1" applyBorder="1" applyAlignment="1">
      <alignment horizontal="center" vertical="center" textRotation="255" shrinkToFit="1"/>
    </xf>
    <xf numFmtId="0" fontId="19" fillId="22" borderId="57" xfId="0" applyFont="1" applyFill="1" applyBorder="1" applyAlignment="1">
      <alignment horizontal="center" vertical="center" textRotation="255" shrinkToFit="1"/>
    </xf>
    <xf numFmtId="0" fontId="24" fillId="30" borderId="35" xfId="0" applyFont="1" applyFill="1" applyBorder="1" applyAlignment="1">
      <alignment horizontal="center" vertical="center"/>
    </xf>
    <xf numFmtId="0" fontId="24" fillId="30" borderId="15" xfId="0" applyFont="1" applyFill="1" applyBorder="1" applyAlignment="1">
      <alignment horizontal="center" vertical="center"/>
    </xf>
    <xf numFmtId="0" fontId="24" fillId="30" borderId="40" xfId="0" applyFont="1" applyFill="1" applyBorder="1" applyAlignment="1">
      <alignment horizontal="center" vertical="center"/>
    </xf>
    <xf numFmtId="0" fontId="24" fillId="30" borderId="36" xfId="0" applyFont="1" applyFill="1" applyBorder="1" applyAlignment="1">
      <alignment horizontal="center" vertical="center"/>
    </xf>
    <xf numFmtId="0" fontId="24" fillId="30" borderId="13" xfId="0" applyFont="1" applyFill="1" applyBorder="1" applyAlignment="1">
      <alignment horizontal="center" vertical="center"/>
    </xf>
    <xf numFmtId="0" fontId="24" fillId="30" borderId="11" xfId="0" applyFont="1" applyFill="1" applyBorder="1" applyAlignment="1">
      <alignment horizontal="center" vertical="center"/>
    </xf>
    <xf numFmtId="0" fontId="24" fillId="30" borderId="37" xfId="0" applyFont="1" applyFill="1" applyBorder="1" applyAlignment="1">
      <alignment horizontal="center" vertical="center"/>
    </xf>
    <xf numFmtId="0" fontId="24" fillId="30" borderId="18" xfId="0" applyFont="1" applyFill="1" applyBorder="1" applyAlignment="1">
      <alignment horizontal="center" vertical="center"/>
    </xf>
    <xf numFmtId="0" fontId="24" fillId="30" borderId="44" xfId="0" applyFont="1" applyFill="1" applyBorder="1" applyAlignment="1">
      <alignment horizontal="center" vertical="center"/>
    </xf>
    <xf numFmtId="0" fontId="24" fillId="30" borderId="26" xfId="0" applyFont="1" applyFill="1" applyBorder="1" applyAlignment="1">
      <alignment horizontal="center" vertical="center"/>
    </xf>
    <xf numFmtId="0" fontId="24" fillId="30" borderId="27" xfId="0" applyFont="1" applyFill="1" applyBorder="1" applyAlignment="1">
      <alignment horizontal="center" vertical="center"/>
    </xf>
    <xf numFmtId="0" fontId="24" fillId="30" borderId="28" xfId="0" applyFont="1" applyFill="1" applyBorder="1" applyAlignment="1">
      <alignment horizontal="center" vertical="center"/>
    </xf>
    <xf numFmtId="0" fontId="19" fillId="30" borderId="60" xfId="0" applyFont="1" applyFill="1" applyBorder="1" applyAlignment="1">
      <alignment horizontal="center" vertical="center" textRotation="255"/>
    </xf>
    <xf numFmtId="0" fontId="19" fillId="30" borderId="62" xfId="0" applyFont="1" applyFill="1" applyBorder="1" applyAlignment="1">
      <alignment horizontal="center" vertical="center" textRotation="255"/>
    </xf>
    <xf numFmtId="0" fontId="19" fillId="30" borderId="53" xfId="0" applyFont="1" applyFill="1" applyBorder="1" applyAlignment="1">
      <alignment horizontal="center" vertical="center" textRotation="255"/>
    </xf>
    <xf numFmtId="0" fontId="19" fillId="30" borderId="63" xfId="0" applyFont="1" applyFill="1" applyBorder="1" applyAlignment="1">
      <alignment horizontal="center" vertical="center" textRotation="255"/>
    </xf>
    <xf numFmtId="0" fontId="19" fillId="30" borderId="59" xfId="0" applyFont="1" applyFill="1" applyBorder="1" applyAlignment="1">
      <alignment horizontal="center" vertical="center" textRotation="255"/>
    </xf>
    <xf numFmtId="0" fontId="19" fillId="30" borderId="57" xfId="0" applyFont="1" applyFill="1" applyBorder="1" applyAlignment="1">
      <alignment horizontal="center" vertical="center" textRotation="255"/>
    </xf>
    <xf numFmtId="0" fontId="20" fillId="25" borderId="60" xfId="0" applyFont="1" applyFill="1" applyBorder="1" applyAlignment="1">
      <alignment horizontal="center" vertical="center" textRotation="255" shrinkToFit="1"/>
    </xf>
    <xf numFmtId="0" fontId="20" fillId="25" borderId="62" xfId="0" applyFont="1" applyFill="1" applyBorder="1" applyAlignment="1">
      <alignment horizontal="center" vertical="center" textRotation="255" shrinkToFit="1"/>
    </xf>
    <xf numFmtId="0" fontId="20" fillId="25" borderId="53" xfId="0" applyFont="1" applyFill="1" applyBorder="1" applyAlignment="1">
      <alignment horizontal="center" vertical="center" textRotation="255" shrinkToFit="1"/>
    </xf>
    <xf numFmtId="0" fontId="20" fillId="25" borderId="63" xfId="0" applyFont="1" applyFill="1" applyBorder="1" applyAlignment="1">
      <alignment horizontal="center" vertical="center" textRotation="255" shrinkToFit="1"/>
    </xf>
    <xf numFmtId="0" fontId="20" fillId="25" borderId="59" xfId="0" applyFont="1" applyFill="1" applyBorder="1" applyAlignment="1">
      <alignment horizontal="center" vertical="center" textRotation="255" shrinkToFit="1"/>
    </xf>
    <xf numFmtId="0" fontId="20" fillId="25" borderId="57" xfId="0" applyFont="1" applyFill="1" applyBorder="1" applyAlignment="1">
      <alignment horizontal="center" vertical="center" textRotation="255" shrinkToFit="1"/>
    </xf>
    <xf numFmtId="0" fontId="19" fillId="18" borderId="34" xfId="0" applyFont="1" applyFill="1" applyBorder="1" applyAlignment="1">
      <alignment horizontal="center" vertical="center"/>
    </xf>
    <xf numFmtId="0" fontId="19" fillId="18" borderId="20" xfId="0" applyFont="1" applyFill="1" applyBorder="1" applyAlignment="1">
      <alignment horizontal="center" vertical="center"/>
    </xf>
    <xf numFmtId="0" fontId="19" fillId="18" borderId="21" xfId="0" applyFont="1" applyFill="1" applyBorder="1" applyAlignment="1">
      <alignment horizontal="center" vertical="center"/>
    </xf>
    <xf numFmtId="0" fontId="26" fillId="30" borderId="54" xfId="0" applyFont="1" applyFill="1" applyBorder="1" applyAlignment="1">
      <alignment horizontal="right" vertical="center" wrapText="1"/>
    </xf>
    <xf numFmtId="0" fontId="26" fillId="30" borderId="55" xfId="0" applyFont="1" applyFill="1" applyBorder="1" applyAlignment="1">
      <alignment horizontal="right" vertical="center" wrapText="1"/>
    </xf>
    <xf numFmtId="0" fontId="20" fillId="26" borderId="60" xfId="0" applyFont="1" applyFill="1" applyBorder="1" applyAlignment="1">
      <alignment horizontal="center" vertical="center" textRotation="255" shrinkToFit="1"/>
    </xf>
    <xf numFmtId="0" fontId="20" fillId="26" borderId="62" xfId="0" applyFont="1" applyFill="1" applyBorder="1" applyAlignment="1">
      <alignment horizontal="center" vertical="center" textRotation="255" shrinkToFit="1"/>
    </xf>
    <xf numFmtId="0" fontId="20" fillId="26" borderId="53" xfId="0" applyFont="1" applyFill="1" applyBorder="1" applyAlignment="1">
      <alignment horizontal="center" vertical="center" textRotation="255" shrinkToFit="1"/>
    </xf>
    <xf numFmtId="0" fontId="20" fillId="26" borderId="63" xfId="0" applyFont="1" applyFill="1" applyBorder="1" applyAlignment="1">
      <alignment horizontal="center" vertical="center" textRotation="255" shrinkToFit="1"/>
    </xf>
    <xf numFmtId="0" fontId="20" fillId="26" borderId="59" xfId="0" applyFont="1" applyFill="1" applyBorder="1" applyAlignment="1">
      <alignment horizontal="center" vertical="center" textRotation="255" shrinkToFit="1"/>
    </xf>
    <xf numFmtId="0" fontId="20" fillId="26" borderId="57" xfId="0" applyFont="1" applyFill="1" applyBorder="1" applyAlignment="1">
      <alignment horizontal="center" vertical="center" textRotation="255" shrinkToFit="1"/>
    </xf>
    <xf numFmtId="0" fontId="19" fillId="23" borderId="60" xfId="0" applyFont="1" applyFill="1" applyBorder="1" applyAlignment="1">
      <alignment horizontal="center" vertical="center" textRotation="255"/>
    </xf>
    <xf numFmtId="0" fontId="19" fillId="23" borderId="62" xfId="0" applyFont="1" applyFill="1" applyBorder="1" applyAlignment="1">
      <alignment horizontal="center" vertical="center" textRotation="255"/>
    </xf>
    <xf numFmtId="0" fontId="19" fillId="23" borderId="53" xfId="0" applyFont="1" applyFill="1" applyBorder="1" applyAlignment="1">
      <alignment horizontal="center" vertical="center" textRotation="255"/>
    </xf>
    <xf numFmtId="0" fontId="19" fillId="23" borderId="63" xfId="0" applyFont="1" applyFill="1" applyBorder="1" applyAlignment="1">
      <alignment horizontal="center" vertical="center" textRotation="255"/>
    </xf>
    <xf numFmtId="0" fontId="19" fillId="23" borderId="59" xfId="0" applyFont="1" applyFill="1" applyBorder="1" applyAlignment="1">
      <alignment horizontal="center" vertical="center" textRotation="255"/>
    </xf>
    <xf numFmtId="0" fontId="19" fillId="23" borderId="57" xfId="0" applyFont="1" applyFill="1" applyBorder="1" applyAlignment="1">
      <alignment horizontal="center" vertical="center" textRotation="255"/>
    </xf>
    <xf numFmtId="0" fontId="23" fillId="30" borderId="35" xfId="0" applyFont="1" applyFill="1" applyBorder="1" applyAlignment="1">
      <alignment horizontal="center" vertical="center" wrapText="1"/>
    </xf>
    <xf numFmtId="0" fontId="23" fillId="30" borderId="15" xfId="0" applyFont="1" applyFill="1" applyBorder="1" applyAlignment="1">
      <alignment horizontal="center" vertical="center" wrapText="1"/>
    </xf>
    <xf numFmtId="0" fontId="23" fillId="30" borderId="16" xfId="0" applyFont="1" applyFill="1" applyBorder="1" applyAlignment="1">
      <alignment horizontal="center" vertical="center" wrapText="1"/>
    </xf>
    <xf numFmtId="0" fontId="23" fillId="30" borderId="37" xfId="0" applyFont="1" applyFill="1" applyBorder="1" applyAlignment="1">
      <alignment horizontal="center" vertical="center" wrapText="1"/>
    </xf>
    <xf numFmtId="0" fontId="23" fillId="30" borderId="18" xfId="0" applyFont="1" applyFill="1" applyBorder="1" applyAlignment="1">
      <alignment horizontal="center" vertical="center" wrapText="1"/>
    </xf>
    <xf numFmtId="0" fontId="23" fillId="30" borderId="19" xfId="0" applyFont="1" applyFill="1" applyBorder="1" applyAlignment="1">
      <alignment horizontal="center" vertical="center" wrapText="1"/>
    </xf>
    <xf numFmtId="0" fontId="23" fillId="30" borderId="40" xfId="0" applyFont="1" applyFill="1" applyBorder="1" applyAlignment="1">
      <alignment horizontal="center" vertical="center" wrapText="1"/>
    </xf>
    <xf numFmtId="0" fontId="23" fillId="30" borderId="44" xfId="0" applyFont="1" applyFill="1" applyBorder="1" applyAlignment="1">
      <alignment horizontal="center" vertical="center" wrapText="1"/>
    </xf>
    <xf numFmtId="0" fontId="33" fillId="30" borderId="35" xfId="0" applyFont="1" applyFill="1" applyBorder="1" applyAlignment="1">
      <alignment horizontal="center" vertical="top" textRotation="255" shrinkToFit="1"/>
    </xf>
    <xf numFmtId="0" fontId="33" fillId="30" borderId="15" xfId="0" applyFont="1" applyFill="1" applyBorder="1" applyAlignment="1">
      <alignment horizontal="center" vertical="top" textRotation="255" shrinkToFit="1"/>
    </xf>
    <xf numFmtId="0" fontId="33" fillId="30" borderId="40" xfId="0" applyFont="1" applyFill="1" applyBorder="1" applyAlignment="1">
      <alignment horizontal="center" vertical="top" textRotation="255" shrinkToFit="1"/>
    </xf>
    <xf numFmtId="0" fontId="33" fillId="30" borderId="36" xfId="0" applyFont="1" applyFill="1" applyBorder="1" applyAlignment="1">
      <alignment horizontal="center" vertical="top" textRotation="255" shrinkToFit="1"/>
    </xf>
    <xf numFmtId="0" fontId="33" fillId="30" borderId="13" xfId="0" applyFont="1" applyFill="1" applyBorder="1" applyAlignment="1">
      <alignment horizontal="center" vertical="top" textRotation="255" shrinkToFit="1"/>
    </xf>
    <xf numFmtId="0" fontId="33" fillId="30" borderId="11" xfId="0" applyFont="1" applyFill="1" applyBorder="1" applyAlignment="1">
      <alignment horizontal="center" vertical="top" textRotation="255" shrinkToFit="1"/>
    </xf>
    <xf numFmtId="0" fontId="33" fillId="30" borderId="37" xfId="0" applyFont="1" applyFill="1" applyBorder="1" applyAlignment="1">
      <alignment horizontal="center" vertical="top" textRotation="255" shrinkToFit="1"/>
    </xf>
    <xf numFmtId="0" fontId="33" fillId="30" borderId="18" xfId="0" applyFont="1" applyFill="1" applyBorder="1" applyAlignment="1">
      <alignment horizontal="center" vertical="top" textRotation="255" shrinkToFit="1"/>
    </xf>
    <xf numFmtId="0" fontId="33" fillId="30" borderId="44" xfId="0" applyFont="1" applyFill="1" applyBorder="1" applyAlignment="1">
      <alignment horizontal="center" vertical="top" textRotation="255" shrinkToFit="1"/>
    </xf>
    <xf numFmtId="0" fontId="19" fillId="30" borderId="35" xfId="0" applyFont="1" applyFill="1" applyBorder="1" applyAlignment="1">
      <alignment horizontal="center" vertical="top" textRotation="255" shrinkToFit="1"/>
    </xf>
    <xf numFmtId="0" fontId="19" fillId="30" borderId="15" xfId="0" applyFont="1" applyFill="1" applyBorder="1" applyAlignment="1">
      <alignment horizontal="center" vertical="top" textRotation="255" shrinkToFit="1"/>
    </xf>
    <xf numFmtId="0" fontId="19" fillId="30" borderId="40" xfId="0" applyFont="1" applyFill="1" applyBorder="1" applyAlignment="1">
      <alignment horizontal="center" vertical="top" textRotation="255" shrinkToFit="1"/>
    </xf>
    <xf numFmtId="0" fontId="19" fillId="30" borderId="36" xfId="0" applyFont="1" applyFill="1" applyBorder="1" applyAlignment="1">
      <alignment horizontal="center" vertical="top" textRotation="255" shrinkToFit="1"/>
    </xf>
    <xf numFmtId="0" fontId="19" fillId="30" borderId="13" xfId="0" applyFont="1" applyFill="1" applyBorder="1" applyAlignment="1">
      <alignment horizontal="center" vertical="top" textRotation="255" shrinkToFit="1"/>
    </xf>
    <xf numFmtId="0" fontId="19" fillId="30" borderId="11" xfId="0" applyFont="1" applyFill="1" applyBorder="1" applyAlignment="1">
      <alignment horizontal="center" vertical="top" textRotation="255" shrinkToFit="1"/>
    </xf>
    <xf numFmtId="0" fontId="19" fillId="30" borderId="37" xfId="0" applyFont="1" applyFill="1" applyBorder="1" applyAlignment="1">
      <alignment horizontal="center" vertical="top" textRotation="255" shrinkToFit="1"/>
    </xf>
    <xf numFmtId="0" fontId="19" fillId="30" borderId="18" xfId="0" applyFont="1" applyFill="1" applyBorder="1" applyAlignment="1">
      <alignment horizontal="center" vertical="top" textRotation="255" shrinkToFit="1"/>
    </xf>
    <xf numFmtId="0" fontId="19" fillId="30" borderId="44" xfId="0" applyFont="1" applyFill="1" applyBorder="1" applyAlignment="1">
      <alignment horizontal="center" vertical="top" textRotation="255" shrinkToFit="1"/>
    </xf>
    <xf numFmtId="0" fontId="19" fillId="30" borderId="34" xfId="0" applyFont="1" applyFill="1" applyBorder="1" applyAlignment="1">
      <alignment vertical="center"/>
    </xf>
    <xf numFmtId="0" fontId="19" fillId="30" borderId="20" xfId="0" applyFont="1" applyFill="1" applyBorder="1" applyAlignment="1">
      <alignment vertical="center"/>
    </xf>
    <xf numFmtId="0" fontId="19" fillId="30" borderId="33" xfId="0" applyFont="1" applyFill="1" applyBorder="1" applyAlignment="1">
      <alignment vertical="center"/>
    </xf>
    <xf numFmtId="0" fontId="25" fillId="30" borderId="42" xfId="0" applyFont="1" applyFill="1" applyBorder="1" applyAlignment="1">
      <alignment horizontal="center" vertical="center" wrapText="1"/>
    </xf>
    <xf numFmtId="0" fontId="25" fillId="30" borderId="51" xfId="0" applyFont="1" applyFill="1" applyBorder="1" applyAlignment="1">
      <alignment horizontal="center" vertical="center" wrapText="1"/>
    </xf>
    <xf numFmtId="0" fontId="25" fillId="30" borderId="12" xfId="0" applyFont="1" applyFill="1" applyBorder="1" applyAlignment="1">
      <alignment horizontal="center" vertical="center" wrapText="1"/>
    </xf>
    <xf numFmtId="0" fontId="37" fillId="33" borderId="85" xfId="0" applyFont="1" applyFill="1" applyBorder="1" applyAlignment="1">
      <alignment horizontal="center" vertical="center" wrapText="1"/>
    </xf>
    <xf numFmtId="0" fontId="37" fillId="33" borderId="88" xfId="0" applyFont="1" applyFill="1" applyBorder="1" applyAlignment="1">
      <alignment horizontal="center" vertical="center" wrapText="1"/>
    </xf>
    <xf numFmtId="0" fontId="37" fillId="33" borderId="86" xfId="0" applyFont="1" applyFill="1" applyBorder="1" applyAlignment="1">
      <alignment horizontal="center" vertical="center" wrapText="1"/>
    </xf>
    <xf numFmtId="0" fontId="37" fillId="33" borderId="87" xfId="0" applyFont="1" applyFill="1" applyBorder="1" applyAlignment="1">
      <alignment horizontal="center" vertical="center" wrapText="1"/>
    </xf>
    <xf numFmtId="0" fontId="26" fillId="30" borderId="58" xfId="0" applyFont="1" applyFill="1" applyBorder="1" applyAlignment="1">
      <alignment horizontal="right" vertical="center" wrapText="1"/>
    </xf>
    <xf numFmtId="0" fontId="26" fillId="30" borderId="59" xfId="0" applyFont="1" applyFill="1" applyBorder="1" applyAlignment="1">
      <alignment horizontal="right" vertical="center" wrapText="1"/>
    </xf>
    <xf numFmtId="0" fontId="26" fillId="30" borderId="54" xfId="0" applyFont="1" applyFill="1" applyBorder="1" applyAlignment="1">
      <alignment horizontal="left" vertical="center" wrapText="1"/>
    </xf>
    <xf numFmtId="0" fontId="26" fillId="30" borderId="55" xfId="0" applyFont="1" applyFill="1" applyBorder="1" applyAlignment="1">
      <alignment horizontal="left" vertical="center" wrapText="1"/>
    </xf>
    <xf numFmtId="0" fontId="19" fillId="30" borderId="60" xfId="0" applyFont="1" applyFill="1" applyBorder="1" applyAlignment="1">
      <alignment horizontal="center" vertical="center" textRotation="255" shrinkToFit="1"/>
    </xf>
    <xf numFmtId="0" fontId="19" fillId="30" borderId="62" xfId="0" applyFont="1" applyFill="1" applyBorder="1" applyAlignment="1">
      <alignment horizontal="center" vertical="center" textRotation="255" shrinkToFit="1"/>
    </xf>
    <xf numFmtId="0" fontId="19" fillId="30" borderId="53" xfId="0" applyFont="1" applyFill="1" applyBorder="1" applyAlignment="1">
      <alignment horizontal="center" vertical="center" textRotation="255" shrinkToFit="1"/>
    </xf>
    <xf numFmtId="0" fontId="19" fillId="30" borderId="63" xfId="0" applyFont="1" applyFill="1" applyBorder="1" applyAlignment="1">
      <alignment horizontal="center" vertical="center" textRotation="255" shrinkToFit="1"/>
    </xf>
    <xf numFmtId="0" fontId="19" fillId="30" borderId="59" xfId="0" applyFont="1" applyFill="1" applyBorder="1" applyAlignment="1">
      <alignment horizontal="center" vertical="center" textRotation="255" shrinkToFit="1"/>
    </xf>
    <xf numFmtId="0" fontId="19" fillId="30" borderId="57" xfId="0" applyFont="1" applyFill="1" applyBorder="1" applyAlignment="1">
      <alignment horizontal="center" vertical="center" textRotation="255" shrinkToFit="1"/>
    </xf>
    <xf numFmtId="0" fontId="24" fillId="31" borderId="65" xfId="0" applyFont="1" applyFill="1" applyBorder="1" applyAlignment="1">
      <alignment horizontal="center" vertical="center"/>
    </xf>
    <xf numFmtId="0" fontId="24" fillId="31" borderId="66" xfId="0" applyFont="1" applyFill="1" applyBorder="1" applyAlignment="1">
      <alignment horizontal="center" vertical="center"/>
    </xf>
    <xf numFmtId="0" fontId="22" fillId="30" borderId="38" xfId="0" applyFont="1" applyFill="1" applyBorder="1" applyAlignment="1">
      <alignment horizontal="center" vertical="center" wrapText="1"/>
    </xf>
    <xf numFmtId="0" fontId="22" fillId="30" borderId="36" xfId="0" applyFont="1" applyFill="1" applyBorder="1" applyAlignment="1">
      <alignment horizontal="center" vertical="center" wrapText="1"/>
    </xf>
    <xf numFmtId="0" fontId="22" fillId="30" borderId="37" xfId="0" applyFont="1" applyFill="1" applyBorder="1" applyAlignment="1">
      <alignment horizontal="center" vertical="center" wrapText="1"/>
    </xf>
    <xf numFmtId="0" fontId="21" fillId="30" borderId="61" xfId="0" applyFont="1" applyFill="1" applyBorder="1" applyAlignment="1">
      <alignment horizontal="center" vertical="center"/>
    </xf>
    <xf numFmtId="0" fontId="21" fillId="30" borderId="62" xfId="0" applyFont="1" applyFill="1" applyBorder="1" applyAlignment="1">
      <alignment horizontal="center" vertical="center"/>
    </xf>
    <xf numFmtId="0" fontId="21" fillId="30" borderId="0" xfId="0" applyFont="1" applyFill="1" applyAlignment="1">
      <alignment horizontal="center" vertical="center"/>
    </xf>
    <xf numFmtId="0" fontId="21" fillId="30" borderId="63" xfId="0" applyFont="1" applyFill="1" applyBorder="1" applyAlignment="1">
      <alignment horizontal="center" vertical="center"/>
    </xf>
    <xf numFmtId="0" fontId="21" fillId="30" borderId="55" xfId="0" applyFont="1" applyFill="1" applyBorder="1" applyAlignment="1">
      <alignment horizontal="center" vertical="center"/>
    </xf>
    <xf numFmtId="0" fontId="21" fillId="30" borderId="57" xfId="0" applyFont="1" applyFill="1" applyBorder="1" applyAlignment="1">
      <alignment horizontal="center" vertical="center"/>
    </xf>
    <xf numFmtId="0" fontId="37" fillId="33" borderId="87" xfId="0" applyFont="1" applyFill="1" applyBorder="1" applyAlignment="1">
      <alignment horizontal="center" vertical="center" textRotation="255" shrinkToFit="1"/>
    </xf>
    <xf numFmtId="0" fontId="37" fillId="33" borderId="90" xfId="0" applyFont="1" applyFill="1" applyBorder="1" applyAlignment="1">
      <alignment horizontal="center" vertical="center" textRotation="255" shrinkToFit="1"/>
    </xf>
    <xf numFmtId="0" fontId="19" fillId="21" borderId="60" xfId="0" applyFont="1" applyFill="1" applyBorder="1" applyAlignment="1">
      <alignment horizontal="center" vertical="center" textRotation="255"/>
    </xf>
    <xf numFmtId="0" fontId="19" fillId="21" borderId="61" xfId="0" applyFont="1" applyFill="1" applyBorder="1" applyAlignment="1">
      <alignment horizontal="center" vertical="center" textRotation="255"/>
    </xf>
    <xf numFmtId="0" fontId="19" fillId="21" borderId="62" xfId="0" applyFont="1" applyFill="1" applyBorder="1" applyAlignment="1">
      <alignment horizontal="center" vertical="center" textRotation="255"/>
    </xf>
    <xf numFmtId="0" fontId="19" fillId="21" borderId="53" xfId="0" applyFont="1" applyFill="1" applyBorder="1" applyAlignment="1">
      <alignment horizontal="center" vertical="center" textRotation="255"/>
    </xf>
    <xf numFmtId="0" fontId="19" fillId="21" borderId="0" xfId="0" applyFont="1" applyFill="1" applyAlignment="1">
      <alignment horizontal="center" vertical="center" textRotation="255"/>
    </xf>
    <xf numFmtId="0" fontId="19" fillId="21" borderId="63" xfId="0" applyFont="1" applyFill="1" applyBorder="1" applyAlignment="1">
      <alignment horizontal="center" vertical="center" textRotation="255"/>
    </xf>
    <xf numFmtId="0" fontId="19" fillId="21" borderId="59" xfId="0" applyFont="1" applyFill="1" applyBorder="1" applyAlignment="1">
      <alignment horizontal="center" vertical="center" textRotation="255"/>
    </xf>
    <xf numFmtId="0" fontId="19" fillId="21" borderId="55" xfId="0" applyFont="1" applyFill="1" applyBorder="1" applyAlignment="1">
      <alignment horizontal="center" vertical="center" textRotation="255"/>
    </xf>
    <xf numFmtId="0" fontId="19" fillId="21" borderId="57" xfId="0" applyFont="1" applyFill="1" applyBorder="1" applyAlignment="1">
      <alignment horizontal="center" vertical="center" textRotation="255"/>
    </xf>
    <xf numFmtId="0" fontId="33" fillId="20" borderId="60" xfId="0" applyFont="1" applyFill="1" applyBorder="1" applyAlignment="1">
      <alignment horizontal="center" vertical="center" wrapText="1"/>
    </xf>
    <xf numFmtId="0" fontId="33" fillId="20" borderId="62" xfId="0" applyFont="1" applyFill="1" applyBorder="1" applyAlignment="1">
      <alignment horizontal="center" vertical="center" wrapText="1"/>
    </xf>
    <xf numFmtId="0" fontId="33" fillId="20" borderId="53" xfId="0" applyFont="1" applyFill="1" applyBorder="1" applyAlignment="1">
      <alignment horizontal="center" vertical="center" wrapText="1"/>
    </xf>
    <xf numFmtId="0" fontId="33" fillId="20" borderId="63" xfId="0" applyFont="1" applyFill="1" applyBorder="1" applyAlignment="1">
      <alignment horizontal="center" vertical="center" wrapText="1"/>
    </xf>
    <xf numFmtId="0" fontId="33" fillId="20" borderId="59" xfId="0" applyFont="1" applyFill="1" applyBorder="1" applyAlignment="1">
      <alignment horizontal="center" vertical="center" wrapText="1"/>
    </xf>
    <xf numFmtId="0" fontId="33" fillId="20" borderId="57" xfId="0" applyFont="1" applyFill="1" applyBorder="1" applyAlignment="1">
      <alignment horizontal="center" vertical="center" wrapText="1"/>
    </xf>
    <xf numFmtId="0" fontId="33" fillId="20" borderId="29" xfId="0" applyFont="1" applyFill="1" applyBorder="1" applyAlignment="1">
      <alignment horizontal="center" vertical="center" textRotation="255" shrinkToFit="1"/>
    </xf>
    <xf numFmtId="0" fontId="33" fillId="20" borderId="64" xfId="0" applyFont="1" applyFill="1" applyBorder="1" applyAlignment="1">
      <alignment horizontal="center" vertical="center" textRotation="255" shrinkToFit="1"/>
    </xf>
    <xf numFmtId="0" fontId="33" fillId="20" borderId="48" xfId="0" applyFont="1" applyFill="1" applyBorder="1" applyAlignment="1">
      <alignment horizontal="center" vertical="center" textRotation="255" shrinkToFit="1"/>
    </xf>
    <xf numFmtId="0" fontId="35" fillId="32" borderId="66" xfId="0" applyFont="1" applyFill="1" applyBorder="1" applyAlignment="1" applyProtection="1">
      <alignment horizontal="center" vertical="center" wrapText="1" shrinkToFit="1"/>
      <protection locked="0"/>
    </xf>
    <xf numFmtId="0" fontId="35" fillId="32" borderId="67" xfId="0" applyFont="1" applyFill="1" applyBorder="1" applyAlignment="1" applyProtection="1">
      <alignment horizontal="center" vertical="center" wrapText="1" shrinkToFit="1"/>
      <protection locked="0"/>
    </xf>
    <xf numFmtId="0" fontId="25" fillId="30" borderId="39" xfId="0" applyFont="1" applyFill="1" applyBorder="1" applyAlignment="1">
      <alignment horizontal="center" vertical="center" wrapText="1"/>
    </xf>
    <xf numFmtId="0" fontId="25" fillId="30" borderId="17" xfId="0" applyFont="1" applyFill="1" applyBorder="1" applyAlignment="1">
      <alignment horizontal="center" vertical="center" wrapText="1"/>
    </xf>
    <xf numFmtId="0" fontId="25" fillId="30" borderId="19" xfId="0" applyFont="1" applyFill="1" applyBorder="1" applyAlignment="1">
      <alignment horizontal="center" vertical="center" wrapText="1"/>
    </xf>
    <xf numFmtId="0" fontId="25" fillId="30" borderId="13" xfId="0" applyFont="1" applyFill="1" applyBorder="1" applyAlignment="1">
      <alignment horizontal="center" vertical="center" wrapText="1"/>
    </xf>
    <xf numFmtId="0" fontId="25" fillId="30" borderId="18" xfId="0" applyFont="1" applyFill="1" applyBorder="1" applyAlignment="1">
      <alignment horizontal="center" vertical="center" wrapText="1"/>
    </xf>
    <xf numFmtId="0" fontId="25" fillId="30" borderId="38" xfId="0" applyFont="1" applyFill="1" applyBorder="1" applyAlignment="1">
      <alignment horizontal="center" vertical="center" wrapText="1"/>
    </xf>
    <xf numFmtId="0" fontId="25" fillId="30" borderId="36" xfId="0" applyFont="1" applyFill="1" applyBorder="1" applyAlignment="1">
      <alignment horizontal="center" vertical="center" wrapText="1"/>
    </xf>
    <xf numFmtId="0" fontId="25" fillId="30" borderId="37" xfId="0" applyFont="1" applyFill="1" applyBorder="1" applyAlignment="1">
      <alignment horizontal="center" vertical="center" wrapText="1"/>
    </xf>
    <xf numFmtId="0" fontId="25" fillId="30" borderId="43" xfId="0" applyFont="1" applyFill="1" applyBorder="1" applyAlignment="1">
      <alignment horizontal="center" vertical="center" wrapText="1"/>
    </xf>
    <xf numFmtId="0" fontId="25" fillId="30" borderId="52" xfId="0" applyFont="1" applyFill="1" applyBorder="1" applyAlignment="1">
      <alignment horizontal="center" vertical="center" wrapText="1"/>
    </xf>
    <xf numFmtId="0" fontId="21" fillId="30" borderId="29" xfId="0" applyFont="1" applyFill="1" applyBorder="1" applyAlignment="1">
      <alignment horizontal="center" vertical="center"/>
    </xf>
    <xf numFmtId="0" fontId="21" fillId="30" borderId="64" xfId="0" applyFont="1" applyFill="1" applyBorder="1" applyAlignment="1">
      <alignment horizontal="center" vertical="center"/>
    </xf>
    <xf numFmtId="0" fontId="21" fillId="30" borderId="48" xfId="0" applyFont="1" applyFill="1" applyBorder="1" applyAlignment="1">
      <alignment horizontal="center" vertical="center"/>
    </xf>
    <xf numFmtId="0" fontId="27" fillId="30" borderId="54" xfId="0" applyFont="1" applyFill="1" applyBorder="1" applyAlignment="1">
      <alignment horizontal="left" vertical="center" wrapText="1"/>
    </xf>
    <xf numFmtId="0" fontId="27" fillId="30" borderId="54" xfId="0" applyFont="1" applyFill="1" applyBorder="1" applyAlignment="1">
      <alignment horizontal="left" vertical="center"/>
    </xf>
    <xf numFmtId="0" fontId="27" fillId="30" borderId="56" xfId="0" applyFont="1" applyFill="1" applyBorder="1" applyAlignment="1">
      <alignment horizontal="left" vertical="center"/>
    </xf>
    <xf numFmtId="0" fontId="27" fillId="30" borderId="55" xfId="0" applyFont="1" applyFill="1" applyBorder="1" applyAlignment="1">
      <alignment horizontal="left" vertical="center"/>
    </xf>
    <xf numFmtId="0" fontId="27" fillId="30" borderId="57" xfId="0" applyFont="1" applyFill="1" applyBorder="1" applyAlignment="1">
      <alignment horizontal="left" vertical="center"/>
    </xf>
    <xf numFmtId="0" fontId="34" fillId="30" borderId="13" xfId="0" applyFont="1" applyFill="1" applyBorder="1" applyAlignment="1">
      <alignment horizontal="center" vertical="center" textRotation="255" shrinkToFit="1"/>
    </xf>
    <xf numFmtId="0" fontId="34" fillId="30" borderId="18" xfId="0" applyFont="1" applyFill="1" applyBorder="1" applyAlignment="1">
      <alignment horizontal="center" vertical="center" textRotation="255" shrinkToFit="1"/>
    </xf>
    <xf numFmtId="0" fontId="37" fillId="33" borderId="86" xfId="0" applyFont="1" applyFill="1" applyBorder="1" applyAlignment="1">
      <alignment horizontal="center" vertical="center" textRotation="255" shrinkToFit="1"/>
    </xf>
    <xf numFmtId="0" fontId="37" fillId="33" borderId="89" xfId="0" applyFont="1" applyFill="1" applyBorder="1" applyAlignment="1">
      <alignment horizontal="center" vertical="center" textRotation="255" shrinkToFit="1"/>
    </xf>
    <xf numFmtId="0" fontId="34" fillId="30" borderId="38" xfId="0" applyFont="1" applyFill="1" applyBorder="1" applyAlignment="1">
      <alignment horizontal="center" vertical="center" wrapText="1"/>
    </xf>
    <xf numFmtId="0" fontId="34" fillId="30" borderId="36" xfId="0" applyFont="1" applyFill="1" applyBorder="1" applyAlignment="1">
      <alignment horizontal="center" vertical="center" wrapText="1"/>
    </xf>
    <xf numFmtId="0" fontId="34" fillId="30" borderId="37" xfId="0" applyFont="1" applyFill="1" applyBorder="1" applyAlignment="1">
      <alignment horizontal="center" vertical="center" wrapText="1"/>
    </xf>
    <xf numFmtId="0" fontId="34" fillId="30" borderId="12" xfId="0" applyFont="1" applyFill="1" applyBorder="1" applyAlignment="1">
      <alignment horizontal="center" vertical="center" wrapText="1"/>
    </xf>
    <xf numFmtId="0" fontId="34" fillId="30" borderId="39" xfId="0" applyFont="1" applyFill="1" applyBorder="1" applyAlignment="1">
      <alignment horizontal="center" vertical="center" wrapText="1"/>
    </xf>
    <xf numFmtId="0" fontId="32" fillId="33" borderId="0" xfId="0" applyFont="1" applyFill="1" applyAlignment="1">
      <alignment horizontal="center" vertical="center"/>
    </xf>
    <xf numFmtId="0" fontId="21" fillId="30" borderId="22" xfId="0" applyFont="1" applyFill="1" applyBorder="1" applyAlignment="1">
      <alignment horizontal="center" vertical="center"/>
    </xf>
    <xf numFmtId="0" fontId="21" fillId="30" borderId="20" xfId="0" applyFont="1" applyFill="1" applyBorder="1" applyAlignment="1">
      <alignment horizontal="center" vertical="center"/>
    </xf>
    <xf numFmtId="0" fontId="21" fillId="30" borderId="21" xfId="0" applyFont="1" applyFill="1" applyBorder="1" applyAlignment="1">
      <alignment horizontal="center" vertical="center"/>
    </xf>
    <xf numFmtId="0" fontId="32" fillId="27" borderId="29" xfId="0" applyFont="1" applyFill="1" applyBorder="1" applyAlignment="1">
      <alignment horizontal="center" vertical="center" textRotation="255"/>
    </xf>
    <xf numFmtId="0" fontId="32" fillId="27" borderId="64" xfId="0" applyFont="1" applyFill="1" applyBorder="1" applyAlignment="1">
      <alignment horizontal="center" vertical="center" textRotation="255"/>
    </xf>
    <xf numFmtId="0" fontId="32" fillId="27" borderId="22" xfId="0" applyFont="1" applyFill="1" applyBorder="1" applyAlignment="1">
      <alignment horizontal="center" vertical="center" textRotation="255"/>
    </xf>
    <xf numFmtId="0" fontId="25" fillId="30" borderId="91" xfId="0" applyFont="1" applyFill="1" applyBorder="1" applyAlignment="1">
      <alignment horizontal="center" vertical="center" wrapText="1"/>
    </xf>
    <xf numFmtId="0" fontId="25" fillId="30" borderId="49" xfId="0" applyFont="1" applyFill="1" applyBorder="1" applyAlignment="1">
      <alignment horizontal="center" vertical="center" wrapText="1"/>
    </xf>
    <xf numFmtId="0" fontId="25" fillId="30" borderId="50" xfId="0" applyFont="1" applyFill="1" applyBorder="1" applyAlignment="1">
      <alignment horizontal="center" vertical="center" wrapText="1"/>
    </xf>
    <xf numFmtId="0" fontId="34" fillId="30" borderId="17" xfId="0" applyFont="1" applyFill="1" applyBorder="1" applyAlignment="1">
      <alignment horizontal="center" vertical="center" textRotation="255" shrinkToFit="1"/>
    </xf>
    <xf numFmtId="0" fontId="34" fillId="30" borderId="19" xfId="0" applyFont="1" applyFill="1" applyBorder="1" applyAlignment="1">
      <alignment horizontal="center" vertical="center" textRotation="255" shrinkToFit="1"/>
    </xf>
    <xf numFmtId="0" fontId="19" fillId="37" borderId="25" xfId="0" applyFont="1" applyFill="1" applyBorder="1" applyAlignment="1">
      <alignment horizontal="center" vertical="center"/>
    </xf>
    <xf numFmtId="0" fontId="19" fillId="37" borderId="44" xfId="0" applyFont="1" applyFill="1" applyBorder="1" applyAlignment="1">
      <alignment horizontal="center" vertical="center"/>
    </xf>
    <xf numFmtId="0" fontId="19" fillId="24" borderId="10" xfId="0" applyFont="1" applyFill="1" applyBorder="1" applyAlignment="1">
      <alignment horizontal="center" vertical="center"/>
    </xf>
    <xf numFmtId="0" fontId="19" fillId="24" borderId="76" xfId="0" applyFont="1" applyFill="1" applyBorder="1" applyAlignment="1">
      <alignment horizontal="center" vertical="center"/>
    </xf>
    <xf numFmtId="0" fontId="19" fillId="27" borderId="24" xfId="0" applyFont="1" applyFill="1" applyBorder="1" applyAlignment="1">
      <alignment horizontal="center" vertical="center"/>
    </xf>
    <xf numFmtId="0" fontId="19" fillId="27" borderId="37" xfId="0" applyFont="1" applyFill="1" applyBorder="1" applyAlignment="1">
      <alignment horizontal="center" vertical="center"/>
    </xf>
    <xf numFmtId="0" fontId="19" fillId="27" borderId="18" xfId="0" applyFont="1" applyFill="1" applyBorder="1" applyAlignment="1">
      <alignment horizontal="center" vertical="center"/>
    </xf>
    <xf numFmtId="0" fontId="19" fillId="37" borderId="18" xfId="0" applyFont="1" applyFill="1" applyBorder="1" applyAlignment="1">
      <alignment horizontal="center" vertical="center"/>
    </xf>
    <xf numFmtId="0" fontId="19" fillId="27" borderId="36" xfId="0" applyFont="1" applyFill="1" applyBorder="1" applyAlignment="1">
      <alignment horizontal="center" vertical="center"/>
    </xf>
    <xf numFmtId="0" fontId="19" fillId="37" borderId="13" xfId="0" applyFont="1" applyFill="1" applyBorder="1" applyAlignment="1">
      <alignment horizontal="center" vertical="center"/>
    </xf>
    <xf numFmtId="0" fontId="36" fillId="36" borderId="76" xfId="0" applyFont="1" applyFill="1" applyBorder="1" applyAlignment="1">
      <alignment horizontal="center" vertical="center"/>
    </xf>
    <xf numFmtId="0" fontId="36" fillId="36" borderId="92" xfId="0" applyFont="1" applyFill="1" applyBorder="1" applyAlignment="1">
      <alignment horizontal="center" vertical="center"/>
    </xf>
    <xf numFmtId="0" fontId="36" fillId="36" borderId="77" xfId="0" applyFont="1" applyFill="1" applyBorder="1" applyAlignment="1">
      <alignment horizontal="center" vertical="center"/>
    </xf>
    <xf numFmtId="0" fontId="36" fillId="36" borderId="79" xfId="0" applyFont="1" applyFill="1" applyBorder="1" applyAlignment="1">
      <alignment horizontal="center" vertical="center"/>
    </xf>
    <xf numFmtId="0" fontId="36" fillId="36" borderId="11" xfId="0" applyFont="1" applyFill="1" applyBorder="1" applyAlignment="1">
      <alignment horizontal="center" vertical="center"/>
    </xf>
    <xf numFmtId="0" fontId="36" fillId="36" borderId="24" xfId="0" applyFont="1" applyFill="1" applyBorder="1" applyAlignment="1">
      <alignment horizontal="center" vertical="center"/>
    </xf>
    <xf numFmtId="0" fontId="36" fillId="36" borderId="13"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0">
    <dxf>
      <font>
        <color auto="1"/>
      </font>
      <fill>
        <patternFill>
          <bgColor rgb="FFFFFF00"/>
        </patternFill>
      </fill>
    </dxf>
    <dxf>
      <fill>
        <patternFill>
          <bgColor rgb="FFFF0000"/>
        </patternFill>
      </fill>
    </dxf>
    <dxf>
      <fill>
        <patternFill>
          <bgColor rgb="FFFF0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dxf>
    <dxf>
      <fill>
        <patternFill>
          <bgColor theme="1" tint="0.24994659260841701"/>
        </patternFill>
      </fill>
    </dxf>
    <dxf>
      <fill>
        <patternFill>
          <bgColor theme="1" tint="0.24994659260841701"/>
        </patternFill>
      </fill>
    </dxf>
    <dxf>
      <fill>
        <patternFill>
          <bgColor theme="1" tint="0.499984740745262"/>
        </patternFill>
      </fill>
    </dxf>
    <dxf>
      <fill>
        <patternFill>
          <bgColor rgb="FF00808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CC00"/>
      <color rgb="FFCC00FF"/>
      <color rgb="FF663300"/>
      <color rgb="FF008080"/>
      <color rgb="FFFF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游ゴシック Light" panose="020B0300000000000000" pitchFamily="50" charset="-128"/>
                <a:ea typeface="游ゴシック Light" panose="020B0300000000000000" pitchFamily="50" charset="-128"/>
                <a:cs typeface="+mn-cs"/>
              </a:defRPr>
            </a:pPr>
            <a:r>
              <a:rPr lang="ja-JP" altLang="en-US" sz="1200">
                <a:latin typeface="游ゴシック Light" panose="020B0300000000000000" pitchFamily="50" charset="-128"/>
                <a:ea typeface="游ゴシック Light" panose="020B0300000000000000" pitchFamily="50" charset="-128"/>
              </a:rPr>
              <a:t>達成度確認</a:t>
            </a:r>
          </a:p>
        </c:rich>
      </c:tx>
      <c:layout>
        <c:manualLayout>
          <c:xMode val="edge"/>
          <c:yMode val="edge"/>
          <c:x val="0.69298245614035092"/>
          <c:y val="0.88417329796640143"/>
        </c:manualLayout>
      </c:layout>
      <c:overlay val="0"/>
      <c:spPr>
        <a:noFill/>
        <a:ln w="25400">
          <a:noFill/>
        </a:ln>
      </c:spPr>
    </c:title>
    <c:autoTitleDeleted val="0"/>
    <c:plotArea>
      <c:layout>
        <c:manualLayout>
          <c:layoutTarget val="inner"/>
          <c:xMode val="edge"/>
          <c:yMode val="edge"/>
          <c:x val="0.10464215207969321"/>
          <c:y val="0.13960125327106093"/>
          <c:w val="0.79116064202349345"/>
          <c:h val="0.81827941216736877"/>
        </c:manualLayout>
      </c:layout>
      <c:radarChart>
        <c:radarStyle val="filled"/>
        <c:varyColors val="0"/>
        <c:ser>
          <c:idx val="0"/>
          <c:order val="0"/>
          <c:tx>
            <c:v>これより外側で達成</c:v>
          </c:tx>
          <c:spPr>
            <a:solidFill>
              <a:schemeClr val="accent5">
                <a:lumMod val="20000"/>
                <a:lumOff val="80000"/>
              </a:schemeClr>
            </a:solidFill>
            <a:ln>
              <a:solidFill>
                <a:schemeClr val="accent5">
                  <a:lumMod val="20000"/>
                  <a:lumOff val="80000"/>
                </a:schemeClr>
              </a:solidFill>
            </a:ln>
            <a:effectLst/>
          </c:spPr>
          <c:cat>
            <c:strRef>
              <c:f>work!$A$13:$I$13</c:f>
              <c:strCache>
                <c:ptCount val="9"/>
                <c:pt idx="0">
                  <c:v>A</c:v>
                </c:pt>
                <c:pt idx="1">
                  <c:v>B</c:v>
                </c:pt>
                <c:pt idx="2">
                  <c:v>C</c:v>
                </c:pt>
                <c:pt idx="3">
                  <c:v>D</c:v>
                </c:pt>
                <c:pt idx="4">
                  <c:v>E</c:v>
                </c:pt>
                <c:pt idx="5">
                  <c:v>F</c:v>
                </c:pt>
                <c:pt idx="6">
                  <c:v>G</c:v>
                </c:pt>
                <c:pt idx="7">
                  <c:v>H</c:v>
                </c:pt>
                <c:pt idx="8">
                  <c:v>I</c:v>
                </c:pt>
              </c:strCache>
            </c:strRef>
          </c:cat>
          <c:val>
            <c:numRef>
              <c:f>work!$A$14:$I$14</c:f>
              <c:numCache>
                <c:formatCode>General</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E2E6-432B-9F81-710C873676A9}"/>
            </c:ext>
          </c:extLst>
        </c:ser>
        <c:ser>
          <c:idx val="1"/>
          <c:order val="1"/>
          <c:tx>
            <c:v>あなたの結果</c:v>
          </c:tx>
          <c:spPr>
            <a:noFill/>
            <a:ln w="38100">
              <a:solidFill>
                <a:srgbClr val="FF0000"/>
              </a:solidFill>
              <a:prstDash val="solid"/>
            </a:ln>
          </c:spPr>
          <c:cat>
            <c:strRef>
              <c:f>work!$A$13:$I$13</c:f>
              <c:strCache>
                <c:ptCount val="9"/>
                <c:pt idx="0">
                  <c:v>A</c:v>
                </c:pt>
                <c:pt idx="1">
                  <c:v>B</c:v>
                </c:pt>
                <c:pt idx="2">
                  <c:v>C</c:v>
                </c:pt>
                <c:pt idx="3">
                  <c:v>D</c:v>
                </c:pt>
                <c:pt idx="4">
                  <c:v>E</c:v>
                </c:pt>
                <c:pt idx="5">
                  <c:v>F</c:v>
                </c:pt>
                <c:pt idx="6">
                  <c:v>G</c:v>
                </c:pt>
                <c:pt idx="7">
                  <c:v>H</c:v>
                </c:pt>
                <c:pt idx="8">
                  <c:v>I</c:v>
                </c:pt>
              </c:strCache>
            </c:strRef>
          </c:cat>
          <c:val>
            <c:numRef>
              <c:f>work!$A$15:$I$15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E2E6-432B-9F81-710C873676A9}"/>
            </c:ext>
          </c:extLst>
        </c:ser>
        <c:dLbls>
          <c:showLegendKey val="0"/>
          <c:showVal val="0"/>
          <c:showCatName val="0"/>
          <c:showSerName val="0"/>
          <c:showPercent val="0"/>
          <c:showBubbleSize val="0"/>
        </c:dLbls>
        <c:axId val="1040587535"/>
        <c:axId val="1"/>
      </c:radarChart>
      <c:catAx>
        <c:axId val="1040587535"/>
        <c:scaling>
          <c:orientation val="minMax"/>
        </c:scaling>
        <c:delete val="0"/>
        <c:axPos val="b"/>
        <c:majorGridlines>
          <c:spPr>
            <a:ln>
              <a:solidFill>
                <a:schemeClr val="bg1">
                  <a:lumMod val="65000"/>
                </a:schemeClr>
              </a:solidFill>
            </a:ln>
            <a:effectLst/>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0"/>
        <c:lblAlgn val="ctr"/>
        <c:lblOffset val="100"/>
        <c:noMultiLvlLbl val="0"/>
      </c:catAx>
      <c:valAx>
        <c:axId val="1"/>
        <c:scaling>
          <c:orientation val="minMax"/>
          <c:max val="2"/>
        </c:scaling>
        <c:delete val="0"/>
        <c:axPos val="l"/>
        <c:majorGridlines>
          <c:spPr>
            <a:ln w="9525" cap="flat" cmpd="sng" algn="ctr">
              <a:solidFill>
                <a:schemeClr val="bg1">
                  <a:lumMod val="85000"/>
                </a:schemeClr>
              </a:solidFill>
              <a:round/>
            </a:ln>
            <a:effectLst/>
          </c:spPr>
        </c:majorGridlines>
        <c:numFmt formatCode="General" sourceLinked="1"/>
        <c:majorTickMark val="cross"/>
        <c:minorTickMark val="cross"/>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0587535"/>
        <c:crosses val="autoZero"/>
        <c:crossBetween val="between"/>
        <c:majorUnit val="0.5"/>
      </c:valAx>
      <c:spPr>
        <a:noFill/>
        <a:ln w="25400">
          <a:noFill/>
        </a:ln>
      </c:spPr>
    </c:plotArea>
    <c:legend>
      <c:legendPos val="t"/>
      <c:layout>
        <c:manualLayout>
          <c:xMode val="edge"/>
          <c:yMode val="edge"/>
          <c:x val="7.6590281983982766E-2"/>
          <c:y val="4.454040393491928E-2"/>
          <c:w val="0.82027904406686003"/>
          <c:h val="7.7228708480405472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Light" panose="020B0300000000000000" pitchFamily="50" charset="-128"/>
              <a:ea typeface="游ゴシック Light" panose="020B03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4803149606299213" l="0.70866141732283472" r="0.70866141732283472" t="0.74803149606299213" header="0.31496062992125984" footer="0.31496062992125984"/>
    <c:pageSetup paperSize="9" orientation="landscape" draft="1"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51</xdr:col>
      <xdr:colOff>76200</xdr:colOff>
      <xdr:row>1</xdr:row>
      <xdr:rowOff>83820</xdr:rowOff>
    </xdr:from>
    <xdr:to>
      <xdr:col>55</xdr:col>
      <xdr:colOff>556260</xdr:colOff>
      <xdr:row>13</xdr:row>
      <xdr:rowOff>160020</xdr:rowOff>
    </xdr:to>
    <xdr:graphicFrame macro="">
      <xdr:nvGraphicFramePr>
        <xdr:cNvPr id="18870" name="グラフ 3">
          <a:extLst>
            <a:ext uri="{FF2B5EF4-FFF2-40B4-BE49-F238E27FC236}">
              <a16:creationId xmlns:a16="http://schemas.microsoft.com/office/drawing/2014/main" id="{00000000-0008-0000-0000-0000B64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601980</xdr:colOff>
      <xdr:row>14</xdr:row>
      <xdr:rowOff>182880</xdr:rowOff>
    </xdr:from>
    <xdr:ext cx="1883034" cy="332431"/>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1516380" y="3459480"/>
          <a:ext cx="1883034" cy="332431"/>
        </a:xfrm>
        <a:prstGeom prst="wedgeRoundRectCallout">
          <a:avLst>
            <a:gd name="adj1" fmla="val 40881"/>
            <a:gd name="adj2" fmla="val 292130"/>
            <a:gd name="adj3" fmla="val 16667"/>
          </a:avLst>
        </a:prstGeom>
        <a:solidFill>
          <a:srgbClr val="CC00FF">
            <a:alpha val="65882"/>
          </a:srgbClr>
        </a:solidFill>
        <a:ln w="9525" cap="flat" cmpd="sng" algn="ctr">
          <a:solidFill>
            <a:srgbClr val="000000"/>
          </a:solidFill>
          <a:prstDash val="solid"/>
          <a:round/>
          <a:headEnd type="none" w="med" len="med"/>
          <a:tailEnd type="none" w="med" len="med"/>
        </a:ln>
        <a:effectLst/>
      </xdr:spPr>
      <xdr:txBody>
        <a:bodyPr vertOverflow="clip" horzOverflow="clip" wrap="none" lIns="18288" tIns="0" rIns="0" bIns="0" rtlCol="0" anchor="t" upright="1">
          <a:spAutoFit/>
        </a:bodyPr>
        <a:lstStyle/>
        <a:p>
          <a:pPr algn="l"/>
          <a:r>
            <a:rPr kumimoji="1" lang="ja-JP" altLang="en-US" sz="1400" b="1">
              <a:solidFill>
                <a:schemeClr val="bg1"/>
              </a:solidFill>
              <a:latin typeface="游ゴシック" panose="020B0400000000000000" pitchFamily="50" charset="-128"/>
              <a:ea typeface="游ゴシック" panose="020B0400000000000000" pitchFamily="50" charset="-128"/>
            </a:rPr>
            <a:t>① 自分のコースを選ぶ</a:t>
          </a:r>
        </a:p>
      </xdr:txBody>
    </xdr:sp>
    <xdr:clientData/>
  </xdr:oneCellAnchor>
  <xdr:oneCellAnchor>
    <xdr:from>
      <xdr:col>4</xdr:col>
      <xdr:colOff>68580</xdr:colOff>
      <xdr:row>18</xdr:row>
      <xdr:rowOff>83820</xdr:rowOff>
    </xdr:from>
    <xdr:ext cx="2426852" cy="332431"/>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571500" y="4366260"/>
          <a:ext cx="2426852" cy="332431"/>
        </a:xfrm>
        <a:prstGeom prst="wedgeRoundRectCallout">
          <a:avLst>
            <a:gd name="adj1" fmla="val 57473"/>
            <a:gd name="adj2" fmla="val 138553"/>
            <a:gd name="adj3" fmla="val 16667"/>
          </a:avLst>
        </a:prstGeom>
        <a:solidFill>
          <a:srgbClr val="99CC00">
            <a:alpha val="65490"/>
          </a:srgbClr>
        </a:solidFill>
        <a:ln w="9525" cap="flat" cmpd="sng" algn="ctr">
          <a:solidFill>
            <a:srgbClr val="000000"/>
          </a:solidFill>
          <a:prstDash val="solid"/>
          <a:round/>
          <a:headEnd type="none" w="med" len="med"/>
          <a:tailEnd type="none" w="med" len="med"/>
        </a:ln>
        <a:effectLst/>
      </xdr:spPr>
      <xdr:txBody>
        <a:bodyPr vertOverflow="clip" horzOverflow="clip" wrap="none" lIns="18288" tIns="0" rIns="0" bIns="0" rtlCol="0" anchor="t" upright="1">
          <a:spAutoFit/>
        </a:bodyPr>
        <a:lstStyle/>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② 合格した科目を「取得」に</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Y170"/>
  <sheetViews>
    <sheetView tabSelected="1" topLeftCell="A65" zoomScaleNormal="100" zoomScaleSheetLayoutView="80" workbookViewId="0">
      <selection activeCell="T89" sqref="T89"/>
    </sheetView>
  </sheetViews>
  <sheetFormatPr baseColWidth="10" defaultColWidth="9" defaultRowHeight="18"/>
  <cols>
    <col min="1" max="1" width="1.6640625" style="1" customWidth="1"/>
    <col min="2" max="6" width="1.83203125" style="1" customWidth="1"/>
    <col min="7" max="7" width="2.1640625" style="1" customWidth="1"/>
    <col min="8" max="8" width="31.33203125" style="1" customWidth="1"/>
    <col min="9" max="9" width="7.83203125" style="4" customWidth="1"/>
    <col min="10" max="21" width="4.83203125" style="4" customWidth="1"/>
    <col min="22" max="30" width="4.33203125" style="4" customWidth="1"/>
    <col min="31" max="50" width="4.33203125" style="4" hidden="1" customWidth="1"/>
    <col min="51" max="51" width="0.6640625" style="1" customWidth="1"/>
    <col min="52" max="52" width="9.33203125" style="1" customWidth="1"/>
    <col min="53" max="55" width="9" style="1" customWidth="1"/>
    <col min="56" max="16384" width="9" style="1"/>
  </cols>
  <sheetData>
    <row r="1" spans="2:51" ht="19" thickBot="1"/>
    <row r="2" spans="2:51" ht="19.5" customHeight="1">
      <c r="H2" s="207" t="s">
        <v>164</v>
      </c>
      <c r="I2" s="206" t="s">
        <v>171</v>
      </c>
      <c r="J2" s="206"/>
      <c r="K2" s="206"/>
      <c r="L2" s="206"/>
      <c r="M2" s="206"/>
      <c r="N2" s="206"/>
      <c r="O2" s="206"/>
      <c r="P2" s="209" t="s">
        <v>172</v>
      </c>
      <c r="Q2" s="210"/>
      <c r="R2" s="210"/>
      <c r="S2" s="210"/>
      <c r="T2" s="210"/>
      <c r="U2" s="210"/>
      <c r="V2" s="210"/>
      <c r="W2" s="210"/>
      <c r="X2" s="210"/>
      <c r="Y2" s="211"/>
      <c r="Z2" s="203" t="s">
        <v>170</v>
      </c>
      <c r="AA2" s="204"/>
      <c r="AB2" s="204"/>
      <c r="AC2" s="205"/>
    </row>
    <row r="3" spans="2:51">
      <c r="H3" s="208"/>
      <c r="I3" s="152" t="s">
        <v>160</v>
      </c>
      <c r="J3" s="187" t="s">
        <v>108</v>
      </c>
      <c r="K3" s="187"/>
      <c r="L3" s="187" t="s">
        <v>105</v>
      </c>
      <c r="M3" s="187"/>
      <c r="N3" s="187" t="s">
        <v>161</v>
      </c>
      <c r="O3" s="187"/>
      <c r="P3" s="187" t="s">
        <v>160</v>
      </c>
      <c r="Q3" s="187"/>
      <c r="R3" s="187" t="s">
        <v>108</v>
      </c>
      <c r="S3" s="187"/>
      <c r="T3" s="187" t="s">
        <v>105</v>
      </c>
      <c r="U3" s="187"/>
      <c r="V3" s="187" t="s">
        <v>109</v>
      </c>
      <c r="W3" s="187"/>
      <c r="X3" s="187" t="s">
        <v>161</v>
      </c>
      <c r="Y3" s="187"/>
      <c r="Z3" s="152" t="s">
        <v>166</v>
      </c>
      <c r="AA3" s="152" t="s">
        <v>167</v>
      </c>
      <c r="AB3" s="152" t="s">
        <v>169</v>
      </c>
      <c r="AC3" s="153" t="s">
        <v>168</v>
      </c>
    </row>
    <row r="4" spans="2:51">
      <c r="H4" s="147" t="s">
        <v>158</v>
      </c>
      <c r="I4" s="148" t="b">
        <f>IF($I$21=work!$B$2,IF(work!D27="","",work!D27),IF($I$21=work!$B$3,IF(work!D28="","",work!D28)))</f>
        <v>0</v>
      </c>
      <c r="J4" s="189" t="b">
        <f>IF($I$21=work!$B$2,IF(work!E27="","",work!E27),IF($I$21=work!$B$3,IF(work!E28="","",work!E28)))</f>
        <v>0</v>
      </c>
      <c r="K4" s="215"/>
      <c r="L4" s="194" t="b">
        <f>IF($I$21=work!$B$2,IF(work!F27="","",work!F27),IF($I$21=work!$B$3,IF(work!F28="","",work!F28)))</f>
        <v>0</v>
      </c>
      <c r="M4" s="194"/>
      <c r="N4" s="212" t="str">
        <f>IF($I$21=work!$B$2,IF(work!G27="","",work!G27),IF($I$21=work!$B$3,IF(work!G28="","",work!G28),""))</f>
        <v/>
      </c>
      <c r="O4" s="191"/>
      <c r="P4" s="188"/>
      <c r="Q4" s="189"/>
      <c r="R4" s="189"/>
      <c r="S4" s="189"/>
      <c r="T4" s="189"/>
      <c r="U4" s="189"/>
      <c r="V4" s="189"/>
      <c r="W4" s="189"/>
      <c r="X4" s="190">
        <f>SUM(R30:U30)</f>
        <v>0</v>
      </c>
      <c r="Y4" s="191"/>
      <c r="Z4" s="149"/>
      <c r="AA4" s="150"/>
      <c r="AB4" s="150"/>
      <c r="AC4" s="151" t="str">
        <f>IF(N4="","-",IF(X4&gt;=N4,work!$C$2,work!$C$3))</f>
        <v>-</v>
      </c>
    </row>
    <row r="5" spans="2:51">
      <c r="H5" s="124" t="s">
        <v>159</v>
      </c>
      <c r="I5" s="126" t="str">
        <f>IF($I$21=work!$B$2,IF(work!D29="","",work!D29),IF($I$21=work!$B$3,IF(work!D30="","",work!D30),""))</f>
        <v/>
      </c>
      <c r="J5" s="193" t="str">
        <f>IF($I$21=work!$B$2,IF(work!E29="","",work!E29),IF($I$21=work!$B$3,IF(work!E30="","",work!E30),""))</f>
        <v/>
      </c>
      <c r="K5" s="196"/>
      <c r="L5" s="194" t="b">
        <f>IF($I$21=work!$B$2,IF(work!F28="","",work!F28),IF($I$21=work!$B$3,IF(work!F29="","",work!F29)))</f>
        <v>0</v>
      </c>
      <c r="M5" s="194"/>
      <c r="N5" s="200" t="str">
        <f>IF($I$21=work!$B$2,IF(work!G29="","",work!G29),IF($I$21=work!$B$3,IF(work!G30="","",work!G30),""))</f>
        <v/>
      </c>
      <c r="O5" s="196"/>
      <c r="P5" s="192">
        <f>R59</f>
        <v>0</v>
      </c>
      <c r="Q5" s="193"/>
      <c r="R5" s="193">
        <f>S59</f>
        <v>0</v>
      </c>
      <c r="S5" s="193"/>
      <c r="T5" s="193">
        <f>T59</f>
        <v>0</v>
      </c>
      <c r="U5" s="193"/>
      <c r="V5" s="193">
        <f>U59</f>
        <v>0</v>
      </c>
      <c r="W5" s="193"/>
      <c r="X5" s="193">
        <f>SUM(R59:U59)</f>
        <v>0</v>
      </c>
      <c r="Y5" s="196"/>
      <c r="Z5" s="34" t="str">
        <f>IF(I5="","-",IF(P5&gt;=I5,work!$C$2,work!$C$3))</f>
        <v>-</v>
      </c>
      <c r="AA5" s="11" t="str">
        <f>IF(J5="","-",IF(R5&gt;=J5,work!$C$2,work!$C$3))</f>
        <v>-</v>
      </c>
      <c r="AB5" s="123"/>
      <c r="AC5" s="128" t="str">
        <f>IF(N5="","-",IF(X5&gt;=N5,work!$C$2,work!$C$3))</f>
        <v>-</v>
      </c>
    </row>
    <row r="6" spans="2:51">
      <c r="H6" s="125" t="s">
        <v>40</v>
      </c>
      <c r="I6" s="127" t="str">
        <f>IF($I$21=work!$B$2,IF(work!D31="","",work!D31),IF($I$21=work!$B$3,IF(work!D32="","",work!D32),""))</f>
        <v/>
      </c>
      <c r="J6" s="383" t="str">
        <f>IF($I$21=work!$B$2,IF(work!E31="","",work!E31),IF($I$21=work!$B$3,IF(work!E32="","",work!E32),""))</f>
        <v/>
      </c>
      <c r="K6" s="384"/>
      <c r="L6" s="194" t="b">
        <f>IF($I$21=work!$B$2,IF(work!F29="","",work!F29),IF($I$21=work!$B$3,IF(work!F30="","",work!F30)))</f>
        <v>0</v>
      </c>
      <c r="M6" s="194"/>
      <c r="N6" s="213" t="str">
        <f>IF($I$21=work!$B$2,IF(work!G31="","",work!G31),IF($I$21=work!$B$3,IF(work!G32="","",work!G32),""))</f>
        <v/>
      </c>
      <c r="O6" s="214"/>
      <c r="P6" s="201">
        <f>R70</f>
        <v>0</v>
      </c>
      <c r="Q6" s="202"/>
      <c r="R6" s="202">
        <f>S70</f>
        <v>0</v>
      </c>
      <c r="S6" s="202"/>
      <c r="T6" s="202">
        <f>T70</f>
        <v>0</v>
      </c>
      <c r="U6" s="202"/>
      <c r="V6" s="202">
        <f>U70</f>
        <v>0</v>
      </c>
      <c r="W6" s="202"/>
      <c r="X6" s="202">
        <f>SUM(R70:T70)</f>
        <v>0</v>
      </c>
      <c r="Y6" s="214"/>
      <c r="Z6" s="34" t="str">
        <f>IF(I6="","-",IF(P6&gt;=I6,work!$C$2,work!$C$3))</f>
        <v>-</v>
      </c>
      <c r="AA6" s="11" t="str">
        <f>IF(J6="","-",IF(R6&gt;=J6,work!$C$2,work!$C$3))</f>
        <v>-</v>
      </c>
      <c r="AB6" s="123"/>
      <c r="AC6" s="128" t="str">
        <f>IF(N6="","-",IF(X6&gt;=N6,work!$C$2,work!$C$3))</f>
        <v>-</v>
      </c>
    </row>
    <row r="7" spans="2:51">
      <c r="H7" s="124" t="s">
        <v>41</v>
      </c>
      <c r="I7" s="126" t="str">
        <f>IF($I$21=work!$B$2,IF(work!D33="","",work!D33),IF($I$21=work!$B$3,IF(work!D34="","",work!D34),""))</f>
        <v/>
      </c>
      <c r="J7" s="195"/>
      <c r="K7" s="195"/>
      <c r="L7" s="194"/>
      <c r="M7" s="194"/>
      <c r="N7" s="200" t="str">
        <f>IF($I$21=work!$B$2,IF(work!G33="","",work!G33),IF($I$21=work!$B$3,IF(work!G34="","",work!G34),""))</f>
        <v/>
      </c>
      <c r="O7" s="196"/>
      <c r="P7" s="192">
        <f>R96</f>
        <v>0</v>
      </c>
      <c r="Q7" s="193"/>
      <c r="R7" s="193">
        <f>S96</f>
        <v>0</v>
      </c>
      <c r="S7" s="193"/>
      <c r="T7" s="193">
        <f>T96</f>
        <v>0</v>
      </c>
      <c r="U7" s="193"/>
      <c r="V7" s="193">
        <f>U96</f>
        <v>0</v>
      </c>
      <c r="W7" s="193"/>
      <c r="X7" s="193">
        <f>SUM(R96:U96)</f>
        <v>0</v>
      </c>
      <c r="Y7" s="196"/>
      <c r="Z7" s="34" t="str">
        <f>IF(I7="","-",IF(P7&gt;=I7,work!$C$2,work!$C$3))</f>
        <v>-</v>
      </c>
      <c r="AA7" s="123"/>
      <c r="AB7" s="123"/>
      <c r="AC7" s="128" t="str">
        <f>IF(N7="","-",IF(X7&gt;=N7,work!$C$2,work!$C$3))</f>
        <v>-</v>
      </c>
    </row>
    <row r="8" spans="2:51">
      <c r="H8" s="125" t="s">
        <v>162</v>
      </c>
      <c r="I8" s="143"/>
      <c r="J8" s="195"/>
      <c r="K8" s="195"/>
      <c r="L8" s="194"/>
      <c r="M8" s="194"/>
      <c r="N8" s="213" t="str">
        <f>IF($I$21=work!$B$2,IF(work!G35="","",work!G35),IF($I$21=work!$B$3,IF(work!G36="","",work!G36),""))</f>
        <v/>
      </c>
      <c r="O8" s="214"/>
      <c r="P8" s="201" t="str">
        <f>IF($I$21=work!$B$2,チェックシート!R104,IF($I$21=work!$B$3,チェックシート!R112,""))</f>
        <v/>
      </c>
      <c r="Q8" s="202"/>
      <c r="R8" s="202" t="str">
        <f>IF($I$21=work!$B$2,チェックシート!S104,IF($I$21=work!$B$3,チェックシート!S112,""))</f>
        <v/>
      </c>
      <c r="S8" s="202"/>
      <c r="T8" s="202" t="str">
        <f>IF($I$21=work!$B$2,チェックシート!T104,IF($I$21=work!$B$3,チェックシート!T112,""))</f>
        <v/>
      </c>
      <c r="U8" s="202"/>
      <c r="V8" s="202" t="str">
        <f>IF($I$21=work!$B$2,チェックシート!U104,IF($I$21=work!$B$3,チェックシート!U112,""))</f>
        <v/>
      </c>
      <c r="W8" s="202"/>
      <c r="X8" s="202">
        <f>SUM(P8:W8)</f>
        <v>0</v>
      </c>
      <c r="Y8" s="214"/>
      <c r="Z8" s="143"/>
      <c r="AA8" s="123"/>
      <c r="AB8" s="123"/>
      <c r="AC8" s="128" t="str">
        <f>IF(N8="","-",IF(X8&gt;=N8,work!$C$2,work!$C$3))</f>
        <v>-</v>
      </c>
    </row>
    <row r="9" spans="2:51">
      <c r="H9" s="124" t="s">
        <v>175</v>
      </c>
      <c r="I9" s="143"/>
      <c r="J9" s="195"/>
      <c r="K9" s="195"/>
      <c r="L9" s="194"/>
      <c r="M9" s="194"/>
      <c r="N9" s="385"/>
      <c r="O9" s="195"/>
      <c r="P9" s="199">
        <f>R125</f>
        <v>0</v>
      </c>
      <c r="Q9" s="200"/>
      <c r="R9" s="193">
        <f>S125</f>
        <v>0</v>
      </c>
      <c r="S9" s="193"/>
      <c r="T9" s="193">
        <f>T125</f>
        <v>0</v>
      </c>
      <c r="U9" s="193"/>
      <c r="V9" s="193">
        <f>U125</f>
        <v>0</v>
      </c>
      <c r="W9" s="193"/>
      <c r="X9" s="193">
        <f>SUM(R125:U125)</f>
        <v>0</v>
      </c>
      <c r="Y9" s="196"/>
      <c r="Z9" s="143"/>
      <c r="AA9" s="123"/>
      <c r="AB9" s="123"/>
      <c r="AC9" s="144"/>
    </row>
    <row r="10" spans="2:51">
      <c r="H10" s="173" t="s">
        <v>98</v>
      </c>
      <c r="I10" s="127" t="str">
        <f>IF(OR($I$21=work!$B$2,$I$21=work!$B$3),IF(work!D37="","",work!D37),"")</f>
        <v/>
      </c>
      <c r="J10" s="195"/>
      <c r="K10" s="195"/>
      <c r="L10" s="194"/>
      <c r="M10" s="194"/>
      <c r="N10" s="197" t="str">
        <f>IF(OR($I$21=work!$B$2,$I$21=work!$B$3),IF(work!G37="","",work!G37),"")</f>
        <v/>
      </c>
      <c r="O10" s="198"/>
      <c r="P10" s="389">
        <f>R126</f>
        <v>0</v>
      </c>
      <c r="Q10" s="195"/>
      <c r="R10" s="195">
        <f>S126</f>
        <v>0</v>
      </c>
      <c r="S10" s="195"/>
      <c r="T10" s="195">
        <f>T126</f>
        <v>0</v>
      </c>
      <c r="U10" s="195"/>
      <c r="V10" s="195" t="b">
        <f>IF($I$21=work!$B$2,IF(work!P31="","",work!P31),IF($I$21=work!$B$3,IF(work!P32="","",work!P32)))</f>
        <v>0</v>
      </c>
      <c r="W10" s="195"/>
      <c r="X10" s="390">
        <f>SUM(R126:T126)</f>
        <v>0</v>
      </c>
      <c r="Y10" s="198"/>
      <c r="Z10" s="143"/>
      <c r="AA10" s="123"/>
      <c r="AB10" s="123"/>
      <c r="AC10" s="128" t="str">
        <f>IF(N10="","-",IF(X10&gt;=N10,work!$C$2,work!$C$3))</f>
        <v>-</v>
      </c>
    </row>
    <row r="11" spans="2:51">
      <c r="H11" s="124" t="s">
        <v>163</v>
      </c>
      <c r="I11" s="143"/>
      <c r="J11" s="195"/>
      <c r="K11" s="195"/>
      <c r="L11" s="193" t="str">
        <f>IF(OR($I$21=work!$B$2,$I$21=work!$B$3),IF(work!F38="","",work!F38),"")</f>
        <v/>
      </c>
      <c r="M11" s="193"/>
      <c r="N11" s="200" t="str">
        <f>IF(OR($I$21=work!$B$2,$I$21=work!$B$3),IF(work!G38="","",work!G38),"")</f>
        <v/>
      </c>
      <c r="O11" s="196"/>
      <c r="P11" s="389"/>
      <c r="Q11" s="195"/>
      <c r="R11" s="195"/>
      <c r="S11" s="195"/>
      <c r="T11" s="195"/>
      <c r="U11" s="195"/>
      <c r="V11" s="195"/>
      <c r="W11" s="195"/>
      <c r="X11" s="193">
        <f>T14</f>
        <v>0</v>
      </c>
      <c r="Y11" s="196"/>
      <c r="Z11" s="143"/>
      <c r="AA11" s="123"/>
      <c r="AB11" s="123"/>
      <c r="AC11" s="128" t="str">
        <f>IF(N11="","-",IF(X11&gt;=N11,work!$C$2,work!$C$3))</f>
        <v>-</v>
      </c>
    </row>
    <row r="12" spans="2:51" ht="19" thickBot="1">
      <c r="H12" s="174" t="s">
        <v>161</v>
      </c>
      <c r="I12" s="146"/>
      <c r="J12" s="189"/>
      <c r="K12" s="215"/>
      <c r="L12" s="194"/>
      <c r="M12" s="194"/>
      <c r="N12" s="381" t="str">
        <f>IF(OR($I$21=work!$B$2,$I$21=work!$B$3),IF(work!G39="","",work!G39),"")</f>
        <v/>
      </c>
      <c r="O12" s="382"/>
      <c r="P12" s="386"/>
      <c r="Q12" s="387"/>
      <c r="R12" s="387"/>
      <c r="S12" s="387"/>
      <c r="T12" s="387"/>
      <c r="U12" s="387"/>
      <c r="V12" s="387" t="b">
        <f>IF($I$21=work!$B$2,IF(work!P33="","",work!P33),IF($I$21=work!$B$3,IF(work!P34="","",work!P34)))</f>
        <v>0</v>
      </c>
      <c r="W12" s="387"/>
      <c r="X12" s="388">
        <f>SUM(R14:U14)</f>
        <v>0</v>
      </c>
      <c r="Y12" s="382"/>
      <c r="Z12" s="143"/>
      <c r="AA12" s="123"/>
      <c r="AB12" s="145"/>
      <c r="AC12" s="129" t="str">
        <f>IF(N12="","-",IF(X12&gt;=N12,work!$C$2,work!$C$3))</f>
        <v>-</v>
      </c>
    </row>
    <row r="13" spans="2:51" ht="20.5" customHeight="1" thickBot="1">
      <c r="C13" s="2"/>
      <c r="D13" s="3"/>
      <c r="E13" s="3"/>
      <c r="F13" s="3"/>
      <c r="G13" s="3"/>
    </row>
    <row r="14" spans="2:51" ht="19.5" customHeight="1" thickBot="1">
      <c r="B14" s="373" t="s">
        <v>149</v>
      </c>
      <c r="C14" s="374"/>
      <c r="D14" s="374"/>
      <c r="E14" s="374"/>
      <c r="F14" s="374"/>
      <c r="G14" s="374"/>
      <c r="H14" s="375"/>
      <c r="I14" s="98">
        <f>COUNTIF(I23:I124,work!A2)</f>
        <v>0</v>
      </c>
      <c r="J14" s="99" t="str">
        <f>IF($I$21=work!$B$2,SUM(J23:J126),"")</f>
        <v/>
      </c>
      <c r="K14" s="99" t="str">
        <f>IF($I$21=work!$B$2,SUM(K23:K126),"")</f>
        <v/>
      </c>
      <c r="L14" s="99" t="str">
        <f>IF($I$21=work!$B$2,SUM(L23:L126),"")</f>
        <v/>
      </c>
      <c r="M14" s="99" t="str">
        <f>IF($I$21=work!$B$2,SUM(M23:M126),"")</f>
        <v/>
      </c>
      <c r="N14" s="99" t="str">
        <f>IF($I$21=work!$B$3,SUM(N23:N126),"")</f>
        <v/>
      </c>
      <c r="O14" s="99" t="str">
        <f>IF($I$21=work!$B$3,SUM(O23:O126),"")</f>
        <v/>
      </c>
      <c r="P14" s="99" t="str">
        <f>IF($I$21=work!$B$3,SUM(P23:P126),"")</f>
        <v/>
      </c>
      <c r="Q14" s="99" t="str">
        <f>IF($I$21=work!$B$3,SUM(Q23:Q126),"")</f>
        <v/>
      </c>
      <c r="R14" s="157">
        <f>R126+R125+R112+R104+R96+R70+R59+R30</f>
        <v>0</v>
      </c>
      <c r="S14" s="157">
        <f>S126+S125+S112+S104+S96+S70+S59+S30</f>
        <v>0</v>
      </c>
      <c r="T14" s="157">
        <f>T126+T125+T112+T104+T96+T70+T59+T30</f>
        <v>0</v>
      </c>
      <c r="U14" s="157">
        <f>U126+U125+U112+U104+U96+U70+U59+U30</f>
        <v>0</v>
      </c>
      <c r="V14" s="154" t="e">
        <f>work!A18</f>
        <v>#VALUE!</v>
      </c>
      <c r="W14" s="115" t="e">
        <f>work!B18</f>
        <v>#VALUE!</v>
      </c>
      <c r="X14" s="115" t="e">
        <f>work!C18</f>
        <v>#VALUE!</v>
      </c>
      <c r="Y14" s="115" t="e">
        <f>work!D18</f>
        <v>#VALUE!</v>
      </c>
      <c r="Z14" s="115" t="e">
        <f>work!E18</f>
        <v>#VALUE!</v>
      </c>
      <c r="AA14" s="115" t="e">
        <f>work!F18</f>
        <v>#VALUE!</v>
      </c>
      <c r="AB14" s="115" t="e">
        <f>work!G18</f>
        <v>#VALUE!</v>
      </c>
      <c r="AC14" s="115" t="e">
        <f>work!H18</f>
        <v>#VALUE!</v>
      </c>
      <c r="AD14" s="155" t="e">
        <f>work!I18</f>
        <v>#VALUE!</v>
      </c>
      <c r="AE14" s="42">
        <f>SUM(AE$23:AE$126)</f>
        <v>0</v>
      </c>
      <c r="AF14" s="19">
        <f t="shared" ref="AF14:AM14" si="0">SUM(AF$23:AF$126)</f>
        <v>0</v>
      </c>
      <c r="AG14" s="19">
        <f t="shared" si="0"/>
        <v>0</v>
      </c>
      <c r="AH14" s="19">
        <f t="shared" si="0"/>
        <v>0</v>
      </c>
      <c r="AI14" s="19">
        <f t="shared" si="0"/>
        <v>0</v>
      </c>
      <c r="AJ14" s="19">
        <f t="shared" si="0"/>
        <v>0</v>
      </c>
      <c r="AK14" s="19">
        <f t="shared" si="0"/>
        <v>0</v>
      </c>
      <c r="AL14" s="19">
        <f t="shared" si="0"/>
        <v>0</v>
      </c>
      <c r="AM14" s="23">
        <f t="shared" si="0"/>
        <v>0</v>
      </c>
      <c r="AN14" s="42">
        <f t="shared" ref="AN14:AV14" si="1">SUM(AN$23:AN$126)</f>
        <v>0</v>
      </c>
      <c r="AO14" s="19">
        <f t="shared" si="1"/>
        <v>0</v>
      </c>
      <c r="AP14" s="19">
        <f t="shared" si="1"/>
        <v>0</v>
      </c>
      <c r="AQ14" s="19">
        <f t="shared" si="1"/>
        <v>0</v>
      </c>
      <c r="AR14" s="19">
        <f t="shared" si="1"/>
        <v>0</v>
      </c>
      <c r="AS14" s="19">
        <f t="shared" si="1"/>
        <v>0</v>
      </c>
      <c r="AT14" s="19">
        <f t="shared" si="1"/>
        <v>0</v>
      </c>
      <c r="AU14" s="19">
        <f t="shared" si="1"/>
        <v>0</v>
      </c>
      <c r="AV14" s="23">
        <f t="shared" si="1"/>
        <v>0</v>
      </c>
      <c r="AW14" s="141"/>
      <c r="AX14" s="142"/>
      <c r="AY14" s="3"/>
    </row>
    <row r="15" spans="2:51" ht="20" customHeight="1" thickBot="1">
      <c r="B15" s="222" t="s">
        <v>21</v>
      </c>
      <c r="C15" s="223"/>
      <c r="D15" s="223"/>
      <c r="E15" s="223"/>
      <c r="F15" s="223"/>
      <c r="G15" s="224"/>
      <c r="H15" s="231" t="s">
        <v>20</v>
      </c>
      <c r="I15" s="309" t="s">
        <v>106</v>
      </c>
      <c r="J15" s="352" t="s">
        <v>99</v>
      </c>
      <c r="K15" s="353"/>
      <c r="L15" s="353"/>
      <c r="M15" s="353"/>
      <c r="N15" s="353"/>
      <c r="O15" s="353"/>
      <c r="P15" s="353"/>
      <c r="Q15" s="353"/>
      <c r="R15" s="369" t="s">
        <v>190</v>
      </c>
      <c r="S15" s="369"/>
      <c r="T15" s="369"/>
      <c r="U15" s="369"/>
      <c r="V15" s="370" t="s">
        <v>111</v>
      </c>
      <c r="W15" s="371"/>
      <c r="X15" s="371"/>
      <c r="Y15" s="371"/>
      <c r="Z15" s="371"/>
      <c r="AA15" s="371"/>
      <c r="AB15" s="371"/>
      <c r="AC15" s="371"/>
      <c r="AD15" s="372"/>
      <c r="AE15" s="352" t="str">
        <f>J16</f>
        <v>電子物性工学コース</v>
      </c>
      <c r="AF15" s="353"/>
      <c r="AG15" s="353"/>
      <c r="AH15" s="353"/>
      <c r="AI15" s="353"/>
      <c r="AJ15" s="353"/>
      <c r="AK15" s="353"/>
      <c r="AL15" s="353"/>
      <c r="AM15" s="353"/>
      <c r="AN15" s="352" t="str">
        <f>N16</f>
        <v>電気通信システム工学コース</v>
      </c>
      <c r="AO15" s="353"/>
      <c r="AP15" s="353"/>
      <c r="AQ15" s="353"/>
      <c r="AR15" s="353"/>
      <c r="AS15" s="353"/>
      <c r="AT15" s="353"/>
      <c r="AU15" s="353"/>
      <c r="AV15" s="354"/>
      <c r="AW15" s="314" t="s">
        <v>144</v>
      </c>
      <c r="AX15" s="315"/>
    </row>
    <row r="16" spans="2:51" ht="20" customHeight="1">
      <c r="B16" s="225"/>
      <c r="C16" s="226"/>
      <c r="D16" s="226"/>
      <c r="E16" s="226"/>
      <c r="F16" s="226"/>
      <c r="G16" s="227"/>
      <c r="H16" s="232"/>
      <c r="I16" s="310"/>
      <c r="J16" s="263" t="s">
        <v>141</v>
      </c>
      <c r="K16" s="264"/>
      <c r="L16" s="264"/>
      <c r="M16" s="265"/>
      <c r="N16" s="263" t="s">
        <v>142</v>
      </c>
      <c r="O16" s="264"/>
      <c r="P16" s="264"/>
      <c r="Q16" s="269"/>
      <c r="R16" s="369"/>
      <c r="S16" s="369"/>
      <c r="T16" s="369"/>
      <c r="U16" s="369"/>
      <c r="V16" s="376" t="s">
        <v>113</v>
      </c>
      <c r="W16" s="292" t="s">
        <v>114</v>
      </c>
      <c r="X16" s="292" t="s">
        <v>115</v>
      </c>
      <c r="Y16" s="292" t="s">
        <v>116</v>
      </c>
      <c r="Z16" s="292" t="s">
        <v>117</v>
      </c>
      <c r="AA16" s="292" t="s">
        <v>118</v>
      </c>
      <c r="AB16" s="292" t="s">
        <v>119</v>
      </c>
      <c r="AC16" s="292" t="s">
        <v>120</v>
      </c>
      <c r="AD16" s="350" t="s">
        <v>121</v>
      </c>
      <c r="AE16" s="347" t="s">
        <v>113</v>
      </c>
      <c r="AF16" s="294" t="s">
        <v>114</v>
      </c>
      <c r="AG16" s="294" t="s">
        <v>115</v>
      </c>
      <c r="AH16" s="294" t="s">
        <v>116</v>
      </c>
      <c r="AI16" s="294" t="s">
        <v>117</v>
      </c>
      <c r="AJ16" s="294" t="s">
        <v>118</v>
      </c>
      <c r="AK16" s="294" t="s">
        <v>119</v>
      </c>
      <c r="AL16" s="294" t="s">
        <v>120</v>
      </c>
      <c r="AM16" s="342" t="s">
        <v>121</v>
      </c>
      <c r="AN16" s="347" t="s">
        <v>113</v>
      </c>
      <c r="AO16" s="294" t="s">
        <v>114</v>
      </c>
      <c r="AP16" s="294" t="s">
        <v>115</v>
      </c>
      <c r="AQ16" s="294" t="s">
        <v>116</v>
      </c>
      <c r="AR16" s="294" t="s">
        <v>117</v>
      </c>
      <c r="AS16" s="294" t="s">
        <v>118</v>
      </c>
      <c r="AT16" s="294" t="s">
        <v>119</v>
      </c>
      <c r="AU16" s="294" t="s">
        <v>120</v>
      </c>
      <c r="AV16" s="342" t="s">
        <v>121</v>
      </c>
      <c r="AW16" s="316"/>
      <c r="AX16" s="317"/>
    </row>
    <row r="17" spans="2:51" ht="20" customHeight="1" thickBot="1">
      <c r="B17" s="225"/>
      <c r="C17" s="226"/>
      <c r="D17" s="226"/>
      <c r="E17" s="226"/>
      <c r="F17" s="226"/>
      <c r="G17" s="227"/>
      <c r="H17" s="232"/>
      <c r="I17" s="310"/>
      <c r="J17" s="266"/>
      <c r="K17" s="267"/>
      <c r="L17" s="267"/>
      <c r="M17" s="268"/>
      <c r="N17" s="266"/>
      <c r="O17" s="267"/>
      <c r="P17" s="267"/>
      <c r="Q17" s="270"/>
      <c r="R17" s="369"/>
      <c r="S17" s="369"/>
      <c r="T17" s="369"/>
      <c r="U17" s="369"/>
      <c r="V17" s="377"/>
      <c r="W17" s="293"/>
      <c r="X17" s="293"/>
      <c r="Y17" s="293"/>
      <c r="Z17" s="293"/>
      <c r="AA17" s="293"/>
      <c r="AB17" s="293"/>
      <c r="AC17" s="293"/>
      <c r="AD17" s="351"/>
      <c r="AE17" s="348"/>
      <c r="AF17" s="345"/>
      <c r="AG17" s="345"/>
      <c r="AH17" s="345"/>
      <c r="AI17" s="345"/>
      <c r="AJ17" s="345"/>
      <c r="AK17" s="345"/>
      <c r="AL17" s="345"/>
      <c r="AM17" s="343"/>
      <c r="AN17" s="348"/>
      <c r="AO17" s="345"/>
      <c r="AP17" s="345"/>
      <c r="AQ17" s="345"/>
      <c r="AR17" s="345"/>
      <c r="AS17" s="345"/>
      <c r="AT17" s="345"/>
      <c r="AU17" s="345"/>
      <c r="AV17" s="343"/>
      <c r="AW17" s="316"/>
      <c r="AX17" s="317"/>
    </row>
    <row r="18" spans="2:51" ht="20" customHeight="1" thickBot="1">
      <c r="B18" s="225"/>
      <c r="C18" s="226"/>
      <c r="D18" s="226"/>
      <c r="E18" s="226"/>
      <c r="F18" s="226"/>
      <c r="G18" s="227"/>
      <c r="H18" s="232"/>
      <c r="I18" s="310"/>
      <c r="J18" s="311" t="s">
        <v>107</v>
      </c>
      <c r="K18" s="367" t="s">
        <v>106</v>
      </c>
      <c r="L18" s="367"/>
      <c r="M18" s="368"/>
      <c r="N18" s="364" t="s">
        <v>107</v>
      </c>
      <c r="O18" s="367" t="s">
        <v>106</v>
      </c>
      <c r="P18" s="367"/>
      <c r="Q18" s="368"/>
      <c r="R18" s="295" t="s">
        <v>107</v>
      </c>
      <c r="S18" s="297" t="s">
        <v>106</v>
      </c>
      <c r="T18" s="297"/>
      <c r="U18" s="298"/>
      <c r="V18" s="378"/>
      <c r="W18" s="293"/>
      <c r="X18" s="293"/>
      <c r="Y18" s="293"/>
      <c r="Z18" s="293"/>
      <c r="AA18" s="293"/>
      <c r="AB18" s="293"/>
      <c r="AC18" s="293"/>
      <c r="AD18" s="351"/>
      <c r="AE18" s="348"/>
      <c r="AF18" s="345"/>
      <c r="AG18" s="345"/>
      <c r="AH18" s="345"/>
      <c r="AI18" s="345"/>
      <c r="AJ18" s="345"/>
      <c r="AK18" s="345"/>
      <c r="AL18" s="345"/>
      <c r="AM18" s="343"/>
      <c r="AN18" s="348"/>
      <c r="AO18" s="345"/>
      <c r="AP18" s="345"/>
      <c r="AQ18" s="345"/>
      <c r="AR18" s="345"/>
      <c r="AS18" s="345"/>
      <c r="AT18" s="345"/>
      <c r="AU18" s="345"/>
      <c r="AV18" s="343"/>
      <c r="AW18" s="316"/>
      <c r="AX18" s="317"/>
    </row>
    <row r="19" spans="2:51" ht="15" customHeight="1" thickBot="1">
      <c r="B19" s="225"/>
      <c r="C19" s="226"/>
      <c r="D19" s="226"/>
      <c r="E19" s="226"/>
      <c r="F19" s="226"/>
      <c r="G19" s="227"/>
      <c r="H19" s="232"/>
      <c r="I19" s="310"/>
      <c r="J19" s="312"/>
      <c r="K19" s="360" t="s">
        <v>108</v>
      </c>
      <c r="L19" s="360" t="s">
        <v>105</v>
      </c>
      <c r="M19" s="379" t="s">
        <v>109</v>
      </c>
      <c r="N19" s="365"/>
      <c r="O19" s="360" t="s">
        <v>108</v>
      </c>
      <c r="P19" s="360" t="s">
        <v>105</v>
      </c>
      <c r="Q19" s="379" t="s">
        <v>109</v>
      </c>
      <c r="R19" s="295"/>
      <c r="S19" s="362" t="s">
        <v>108</v>
      </c>
      <c r="T19" s="362" t="s">
        <v>105</v>
      </c>
      <c r="U19" s="320" t="s">
        <v>109</v>
      </c>
      <c r="V19" s="378"/>
      <c r="W19" s="293"/>
      <c r="X19" s="293"/>
      <c r="Y19" s="293"/>
      <c r="Z19" s="293"/>
      <c r="AA19" s="293"/>
      <c r="AB19" s="293"/>
      <c r="AC19" s="293"/>
      <c r="AD19" s="351"/>
      <c r="AE19" s="348"/>
      <c r="AF19" s="345"/>
      <c r="AG19" s="345"/>
      <c r="AH19" s="345"/>
      <c r="AI19" s="345"/>
      <c r="AJ19" s="345"/>
      <c r="AK19" s="345"/>
      <c r="AL19" s="345"/>
      <c r="AM19" s="343"/>
      <c r="AN19" s="348"/>
      <c r="AO19" s="345"/>
      <c r="AP19" s="345"/>
      <c r="AQ19" s="345"/>
      <c r="AR19" s="345"/>
      <c r="AS19" s="345"/>
      <c r="AT19" s="345"/>
      <c r="AU19" s="345"/>
      <c r="AV19" s="343"/>
      <c r="AW19" s="316"/>
      <c r="AX19" s="317"/>
    </row>
    <row r="20" spans="2:51" ht="15" customHeight="1" thickBot="1">
      <c r="B20" s="225"/>
      <c r="C20" s="226"/>
      <c r="D20" s="226"/>
      <c r="E20" s="226"/>
      <c r="F20" s="226"/>
      <c r="G20" s="227"/>
      <c r="H20" s="232"/>
      <c r="I20" s="310"/>
      <c r="J20" s="312"/>
      <c r="K20" s="360"/>
      <c r="L20" s="360"/>
      <c r="M20" s="379"/>
      <c r="N20" s="365"/>
      <c r="O20" s="360"/>
      <c r="P20" s="360"/>
      <c r="Q20" s="379"/>
      <c r="R20" s="295"/>
      <c r="S20" s="362"/>
      <c r="T20" s="362"/>
      <c r="U20" s="320"/>
      <c r="V20" s="347"/>
      <c r="W20" s="294"/>
      <c r="X20" s="294"/>
      <c r="Y20" s="294"/>
      <c r="Z20" s="294"/>
      <c r="AA20" s="294"/>
      <c r="AB20" s="294"/>
      <c r="AC20" s="294"/>
      <c r="AD20" s="342"/>
      <c r="AE20" s="348"/>
      <c r="AF20" s="345"/>
      <c r="AG20" s="345"/>
      <c r="AH20" s="345"/>
      <c r="AI20" s="345"/>
      <c r="AJ20" s="345"/>
      <c r="AK20" s="345"/>
      <c r="AL20" s="345"/>
      <c r="AM20" s="343"/>
      <c r="AN20" s="348"/>
      <c r="AO20" s="345"/>
      <c r="AP20" s="345"/>
      <c r="AQ20" s="345"/>
      <c r="AR20" s="345"/>
      <c r="AS20" s="345"/>
      <c r="AT20" s="345"/>
      <c r="AU20" s="345"/>
      <c r="AV20" s="343"/>
      <c r="AW20" s="316"/>
      <c r="AX20" s="317"/>
    </row>
    <row r="21" spans="2:51" ht="15" customHeight="1" thickBot="1">
      <c r="B21" s="225"/>
      <c r="C21" s="226"/>
      <c r="D21" s="226"/>
      <c r="E21" s="226"/>
      <c r="F21" s="226"/>
      <c r="G21" s="227"/>
      <c r="H21" s="232"/>
      <c r="I21" s="340" t="s">
        <v>148</v>
      </c>
      <c r="J21" s="312"/>
      <c r="K21" s="360"/>
      <c r="L21" s="360"/>
      <c r="M21" s="379"/>
      <c r="N21" s="365"/>
      <c r="O21" s="360"/>
      <c r="P21" s="360"/>
      <c r="Q21" s="379"/>
      <c r="R21" s="295"/>
      <c r="S21" s="362"/>
      <c r="T21" s="362"/>
      <c r="U21" s="320"/>
      <c r="V21" s="299" t="str">
        <f>work!A$7</f>
        <v>◎</v>
      </c>
      <c r="W21" s="301">
        <f>work!B$7</f>
        <v>0.6</v>
      </c>
      <c r="X21" s="249" t="str">
        <f>work!A8</f>
        <v>〇</v>
      </c>
      <c r="Y21" s="301">
        <f>work!B$8</f>
        <v>0.4</v>
      </c>
      <c r="Z21" s="249" t="str">
        <f>work!A9</f>
        <v>△</v>
      </c>
      <c r="AA21" s="301">
        <f>work!B9</f>
        <v>0.2</v>
      </c>
      <c r="AB21" s="355" t="s">
        <v>157</v>
      </c>
      <c r="AC21" s="356"/>
      <c r="AD21" s="357"/>
      <c r="AE21" s="348"/>
      <c r="AF21" s="345"/>
      <c r="AG21" s="345"/>
      <c r="AH21" s="345"/>
      <c r="AI21" s="345"/>
      <c r="AJ21" s="345"/>
      <c r="AK21" s="345"/>
      <c r="AL21" s="345"/>
      <c r="AM21" s="343"/>
      <c r="AN21" s="348"/>
      <c r="AO21" s="345"/>
      <c r="AP21" s="345"/>
      <c r="AQ21" s="345"/>
      <c r="AR21" s="345"/>
      <c r="AS21" s="345"/>
      <c r="AT21" s="345"/>
      <c r="AU21" s="345"/>
      <c r="AV21" s="343"/>
      <c r="AW21" s="316"/>
      <c r="AX21" s="317"/>
    </row>
    <row r="22" spans="2:51" ht="15" customHeight="1" thickBot="1">
      <c r="B22" s="228"/>
      <c r="C22" s="229"/>
      <c r="D22" s="229"/>
      <c r="E22" s="229"/>
      <c r="F22" s="229"/>
      <c r="G22" s="230"/>
      <c r="H22" s="233"/>
      <c r="I22" s="341"/>
      <c r="J22" s="313"/>
      <c r="K22" s="361"/>
      <c r="L22" s="361"/>
      <c r="M22" s="380"/>
      <c r="N22" s="366"/>
      <c r="O22" s="361"/>
      <c r="P22" s="361"/>
      <c r="Q22" s="380"/>
      <c r="R22" s="296"/>
      <c r="S22" s="363"/>
      <c r="T22" s="363"/>
      <c r="U22" s="321"/>
      <c r="V22" s="300"/>
      <c r="W22" s="302"/>
      <c r="X22" s="250"/>
      <c r="Y22" s="302"/>
      <c r="Z22" s="250"/>
      <c r="AA22" s="302"/>
      <c r="AB22" s="358"/>
      <c r="AC22" s="358"/>
      <c r="AD22" s="359"/>
      <c r="AE22" s="349"/>
      <c r="AF22" s="346"/>
      <c r="AG22" s="346"/>
      <c r="AH22" s="346"/>
      <c r="AI22" s="346"/>
      <c r="AJ22" s="346"/>
      <c r="AK22" s="346"/>
      <c r="AL22" s="346"/>
      <c r="AM22" s="344"/>
      <c r="AN22" s="349"/>
      <c r="AO22" s="346"/>
      <c r="AP22" s="346"/>
      <c r="AQ22" s="346"/>
      <c r="AR22" s="346"/>
      <c r="AS22" s="346"/>
      <c r="AT22" s="346"/>
      <c r="AU22" s="346"/>
      <c r="AV22" s="344"/>
      <c r="AW22" s="318"/>
      <c r="AX22" s="319"/>
    </row>
    <row r="23" spans="2:51" ht="20" customHeight="1" thickBot="1">
      <c r="B23" s="331" t="s">
        <v>110</v>
      </c>
      <c r="C23" s="332"/>
      <c r="D23" s="289"/>
      <c r="E23" s="290"/>
      <c r="F23" s="290"/>
      <c r="G23" s="291"/>
      <c r="H23" s="100" t="s">
        <v>10</v>
      </c>
      <c r="I23" s="116"/>
      <c r="J23" s="31">
        <v>2</v>
      </c>
      <c r="K23" s="19"/>
      <c r="L23" s="19"/>
      <c r="M23" s="23"/>
      <c r="N23" s="31">
        <v>2</v>
      </c>
      <c r="O23" s="19"/>
      <c r="P23" s="19"/>
      <c r="Q23" s="30"/>
      <c r="R23" s="47">
        <f>IF($I23=work!$A$2,IF($I$21=work!$B$2,J23,IF($I$21=work!$B$3,N23,0)),0)</f>
        <v>0</v>
      </c>
      <c r="S23" s="48">
        <f>IF($I23=work!$A$2,IF($I$21=work!$B$2,K23,IF($I$21=work!$B$3,O23,0)),0)</f>
        <v>0</v>
      </c>
      <c r="T23" s="48">
        <f>IF($I23=work!$A$2,IF($I$21=work!$B$2,L23,IF($I$21=work!$B$3,P23,0)),0)</f>
        <v>0</v>
      </c>
      <c r="U23" s="49">
        <f>IF($I23=work!$A$2,IF($I$21=work!$B$2,M23,IF($I$21=work!$B$3,Q23,0)),0)</f>
        <v>0</v>
      </c>
      <c r="V23" s="24"/>
      <c r="W23" s="19"/>
      <c r="X23" s="19"/>
      <c r="Y23" s="19"/>
      <c r="Z23" s="19" t="s">
        <v>138</v>
      </c>
      <c r="AA23" s="19"/>
      <c r="AB23" s="19" t="s">
        <v>124</v>
      </c>
      <c r="AC23" s="19"/>
      <c r="AD23" s="23"/>
      <c r="AE23" s="42" t="str">
        <f>IF($I23&lt;&gt;work!$A$2,"",IF(V23="","",IF(V23=work!$A$7,work!$B$7*$J23/2,IF(V23=work!$A$8,work!$B$8*$J23/2,IF(V23=work!$A$9,work!$B$9*$J23/2)))))</f>
        <v/>
      </c>
      <c r="AF23" s="19" t="str">
        <f>IF($I23&lt;&gt;work!$A$2,"",IF(W23="","",IF(W23=work!$A$7,work!$B$7*$J23/2,IF(W23=work!$A$8,work!$B$8*$J23/2,IF(W23=work!$A$9,work!$B$9*$J23/2)))))</f>
        <v/>
      </c>
      <c r="AG23" s="19" t="str">
        <f>IF($I23&lt;&gt;work!$A$2,"",IF(X23="","",IF(X23=work!$A$7,work!$B$7*$J23/2,IF(X23=work!$A$8,work!$B$8*$J23/2,IF(X23=work!$A$9,work!$B$9*$J23/2)))))</f>
        <v/>
      </c>
      <c r="AH23" s="19" t="str">
        <f>IF($I23&lt;&gt;work!$A$2,"",IF(Y23="","",IF(Y23=work!$A$7,work!$B$7*$J23/2,IF(Y23=work!$A$8,work!$B$8*$J23/2,IF(Y23=work!$A$9,work!$B$9*$J23/2)))))</f>
        <v/>
      </c>
      <c r="AI23" s="19" t="str">
        <f>IF($I23&lt;&gt;work!$A$2,"",IF(Z23="","",IF(Z23=work!$A$7,work!$B$7*$J23/2,IF(Z23=work!$A$8,work!$B$8*$J23/2,IF(Z23=work!$A$9,work!$B$9*$J23/2)))))</f>
        <v/>
      </c>
      <c r="AJ23" s="19" t="str">
        <f>IF($I23&lt;&gt;work!$A$2,"",IF(AA23="","",IF(AA23=work!$A$7,work!$B$7*$J23/2,IF(AA23=work!$A$8,work!$B$8*$J23/2,IF(AA23=work!$A$9,work!$B$9*$J23/2)))))</f>
        <v/>
      </c>
      <c r="AK23" s="19" t="str">
        <f>IF($I23&lt;&gt;work!$A$2,"",IF(AB23="","",IF(AB23=work!$A$7,work!$B$7*$J23/2,IF(AB23=work!$A$8,work!$B$8*$J23/2,IF(AB23=work!$A$9,work!$B$9*$J23/2)))))</f>
        <v/>
      </c>
      <c r="AL23" s="19" t="str">
        <f>IF($I23&lt;&gt;work!$A$2,"",IF(AC23="","",IF(AC23=work!$A$7,work!$B$7*$J23/2,IF(AC23=work!$A$8,work!$B$8*$J23/2,IF(AC23=work!$A$9,work!$B$9*$J23/2)))))</f>
        <v/>
      </c>
      <c r="AM23" s="23" t="str">
        <f>IF($I23&lt;&gt;work!$A$2,"",IF(AD23="","",IF(AD23=work!$A$7,work!$B$7*$J23/2,IF(AD23=work!$A$8,work!$B$8*$J23/2,IF(AD23=work!$A$9,work!$B$9*$J23/2)))))</f>
        <v/>
      </c>
      <c r="AN23" s="42" t="str">
        <f>IF($I23&lt;&gt;work!$A$2,"",IF(V23="","",IF(V23=work!$A$7,work!$B$7*$N23/2,IF(V23=work!$A$8,work!$B$8*$N23/2,IF(V23=work!$A$9,work!$B$9*$N23/2)))))</f>
        <v/>
      </c>
      <c r="AO23" s="19" t="str">
        <f>IF($I23&lt;&gt;work!$A$2,"",IF(W23="","",IF(W23=work!$A$7,work!$B$7*$N23/2,IF(W23=work!$A$8,work!$B$8*$N23/2,IF(W23=work!$A$9,work!$B$9*$N23/2)))))</f>
        <v/>
      </c>
      <c r="AP23" s="19" t="str">
        <f>IF($I23&lt;&gt;work!$A$2,"",IF(X23="","",IF(X23=work!$A$7,work!$B$7*$N23/2,IF(X23=work!$A$8,work!$B$8*$N23/2,IF(X23=work!$A$9,work!$B$9*$N23/2)))))</f>
        <v/>
      </c>
      <c r="AQ23" s="19" t="str">
        <f>IF($I23&lt;&gt;work!$A$2,"",IF(Y23="","",IF(Y23=work!$A$7,work!$B$7*$N23/2,IF(Y23=work!$A$8,work!$B$8*$N23/2,IF(Y23=work!$A$9,work!$B$9*$N23/2)))))</f>
        <v/>
      </c>
      <c r="AR23" s="19" t="str">
        <f>IF($I23&lt;&gt;work!$A$2,"",IF(Z23="","",IF(Z23=work!$A$7,work!$B$7*$N23/2,IF(Z23=work!$A$8,work!$B$8*$N23/2,IF(Z23=work!$A$9,work!$B$9*$N23/2)))))</f>
        <v/>
      </c>
      <c r="AS23" s="19" t="str">
        <f>IF($I23&lt;&gt;work!$A$2,"",IF(AA23="","",IF(AA23=work!$A$7,work!$B$7*$N23/2,IF(AA23=work!$A$8,work!$B$8*$N23/2,IF(AA23=work!$A$9,work!$B$9*$N23/2)))))</f>
        <v/>
      </c>
      <c r="AT23" s="19" t="str">
        <f>IF($I23&lt;&gt;work!$A$2,"",IF(AB23="","",IF(AB23=work!$A$7,work!$B$7*$N23/2,IF(AB23=work!$A$8,work!$B$8*$N23/2,IF(AB23=work!$A$9,work!$B$9*$N23/2)))))</f>
        <v/>
      </c>
      <c r="AU23" s="19" t="str">
        <f>IF($I23&lt;&gt;work!$A$2,"",IF(AC23="","",IF(AC23=work!$A$7,work!$B$7*$N23/2,IF(AC23=work!$A$8,work!$B$8*$N23/2,IF(AC23=work!$A$9,work!$B$9*$N23/2)))))</f>
        <v/>
      </c>
      <c r="AV23" s="23" t="str">
        <f>IF($I23&lt;&gt;work!$A$2,"",IF(AD23="","",IF(AD23=work!$A$7,work!$B$7*$N23/2,IF(AD23=work!$A$8,work!$B$8*$N23/2,IF(AD23=work!$A$9,work!$B$9*$N23/2)))))</f>
        <v/>
      </c>
      <c r="AW23" s="42">
        <f>COUNTIF(V23:AD23,work!$A$7)*work!$B$7+COUNTIF(V23:AD23,work!$A$8)*work!$B$8+COUNTIF(V23:AD23,work!$A$9)*work!$B$9</f>
        <v>0.8</v>
      </c>
      <c r="AX23" s="20" t="str">
        <f>IF(AW23&lt;0.8,"UNDER",IF(AW23&gt;0.9,"OVER","OK"))</f>
        <v>OK</v>
      </c>
    </row>
    <row r="24" spans="2:51" ht="22.5" customHeight="1">
      <c r="B24" s="333"/>
      <c r="C24" s="334"/>
      <c r="D24" s="280" t="s">
        <v>140</v>
      </c>
      <c r="E24" s="281"/>
      <c r="F24" s="281"/>
      <c r="G24" s="282"/>
      <c r="H24" s="101" t="s">
        <v>112</v>
      </c>
      <c r="I24" s="117"/>
      <c r="J24" s="32">
        <v>6</v>
      </c>
      <c r="K24" s="14"/>
      <c r="L24" s="14"/>
      <c r="M24" s="33"/>
      <c r="N24" s="32">
        <v>6</v>
      </c>
      <c r="O24" s="14"/>
      <c r="P24" s="14"/>
      <c r="Q24" s="46"/>
      <c r="R24" s="40">
        <f>IF($I24=work!$A$2,IF($I$21=work!$B$2,J24,IF($I$21=work!$B$3,N24,0)),0)</f>
        <v>0</v>
      </c>
      <c r="S24" s="14">
        <f>IF($I24=work!$A$2,IF($I$21=work!$B$2,K24,IF($I$21=work!$B$3,O24,0)),0)</f>
        <v>0</v>
      </c>
      <c r="T24" s="14">
        <f>IF($I24=work!$A$2,IF($I$21=work!$B$2,L24,IF($I$21=work!$B$3,P24,0)),0)</f>
        <v>0</v>
      </c>
      <c r="U24" s="33">
        <f>IF($I24=work!$A$2,IF($I$21=work!$B$2,M24,IF($I$21=work!$B$3,Q24,0)),0)</f>
        <v>0</v>
      </c>
      <c r="V24" s="25" t="s">
        <v>122</v>
      </c>
      <c r="W24" s="14"/>
      <c r="X24" s="14"/>
      <c r="Y24" s="14"/>
      <c r="Z24" s="14" t="s">
        <v>138</v>
      </c>
      <c r="AA24" s="14"/>
      <c r="AB24" s="14"/>
      <c r="AC24" s="14"/>
      <c r="AD24" s="33"/>
      <c r="AE24" s="40" t="str">
        <f>IF($I24&lt;&gt;work!$A$2,"",IF(V24="","",IF(V24=work!$A$7,work!$B$7*$J24/2,IF(V24=work!$A$8,work!$B$8*$J24/2,IF(V24=work!$A$9,work!$B$9*$J24/2)))))</f>
        <v/>
      </c>
      <c r="AF24" s="14" t="str">
        <f>IF($I24&lt;&gt;work!$A$2,"",IF(W24="","",IF(W24=work!$A$7,work!$B$7*$J24/2,IF(W24=work!$A$8,work!$B$8*$J24/2,IF(W24=work!$A$9,work!$B$9*$J24/2)))))</f>
        <v/>
      </c>
      <c r="AG24" s="14" t="str">
        <f>IF($I24&lt;&gt;work!$A$2,"",IF(X24="","",IF(X24=work!$A$7,work!$B$7*$J24/2,IF(X24=work!$A$8,work!$B$8*$J24/2,IF(X24=work!$A$9,work!$B$9*$J24/2)))))</f>
        <v/>
      </c>
      <c r="AH24" s="14" t="str">
        <f>IF($I24&lt;&gt;work!$A$2,"",IF(Y24="","",IF(Y24=work!$A$7,work!$B$7*$J24/2,IF(Y24=work!$A$8,work!$B$8*$J24/2,IF(Y24=work!$A$9,work!$B$9*$J24/2)))))</f>
        <v/>
      </c>
      <c r="AI24" s="14" t="str">
        <f>IF($I24&lt;&gt;work!$A$2,"",IF(Z24="","",IF(Z24=work!$A$7,work!$B$7*$J24/2,IF(Z24=work!$A$8,work!$B$8*$J24/2,IF(Z24=work!$A$9,work!$B$9*$J24/2)))))</f>
        <v/>
      </c>
      <c r="AJ24" s="14" t="str">
        <f>IF($I24&lt;&gt;work!$A$2,"",IF(AA24="","",IF(AA24=work!$A$7,work!$B$7*$J24/2,IF(AA24=work!$A$8,work!$B$8*$J24/2,IF(AA24=work!$A$9,work!$B$9*$J24/2)))))</f>
        <v/>
      </c>
      <c r="AK24" s="14" t="str">
        <f>IF($I24&lt;&gt;work!$A$2,"",IF(AB24="","",IF(AB24=work!$A$7,work!$B$7*$J24/2,IF(AB24=work!$A$8,work!$B$8*$J24/2,IF(AB24=work!$A$9,work!$B$9*$J24/2)))))</f>
        <v/>
      </c>
      <c r="AL24" s="14" t="str">
        <f>IF($I24&lt;&gt;work!$A$2,"",IF(AC24="","",IF(AC24=work!$A$7,work!$B$7*$J24/2,IF(AC24=work!$A$8,work!$B$8*$J24/2,IF(AC24=work!$A$9,work!$B$9*$J24/2)))))</f>
        <v/>
      </c>
      <c r="AM24" s="33" t="str">
        <f>IF($I24&lt;&gt;work!$A$2,"",IF(AD24="","",IF(AD24=work!$A$7,work!$B$7*$J24/2,IF(AD24=work!$A$8,work!$B$8*$J24/2,IF(AD24=work!$A$9,work!$B$9*$J24/2)))))</f>
        <v/>
      </c>
      <c r="AN24" s="40" t="str">
        <f>IF($I24&lt;&gt;work!$A$2,"",IF(V24="","",IF(V24=work!$A$7,work!$B$7*$N24/2,IF(V24=work!$A$8,work!$B$8*$N24/2,IF(V24=work!$A$9,work!$B$9*$N24/2)))))</f>
        <v/>
      </c>
      <c r="AO24" s="14" t="str">
        <f>IF($I24&lt;&gt;work!$A$2,"",IF(W24="","",IF(W24=work!$A$7,work!$B$7*$N24/2,IF(W24=work!$A$8,work!$B$8*$N24/2,IF(W24=work!$A$9,work!$B$9*$N24/2)))))</f>
        <v/>
      </c>
      <c r="AP24" s="14" t="str">
        <f>IF($I24&lt;&gt;work!$A$2,"",IF(X24="","",IF(X24=work!$A$7,work!$B$7*$N24/2,IF(X24=work!$A$8,work!$B$8*$N24/2,IF(X24=work!$A$9,work!$B$9*$N24/2)))))</f>
        <v/>
      </c>
      <c r="AQ24" s="14" t="str">
        <f>IF($I24&lt;&gt;work!$A$2,"",IF(Y24="","",IF(Y24=work!$A$7,work!$B$7*$N24/2,IF(Y24=work!$A$8,work!$B$8*$N24/2,IF(Y24=work!$A$9,work!$B$9*$N24/2)))))</f>
        <v/>
      </c>
      <c r="AR24" s="14" t="str">
        <f>IF($I24&lt;&gt;work!$A$2,"",IF(Z24="","",IF(Z24=work!$A$7,work!$B$7*$N24/2,IF(Z24=work!$A$8,work!$B$8*$N24/2,IF(Z24=work!$A$9,work!$B$9*$N24/2)))))</f>
        <v/>
      </c>
      <c r="AS24" s="14" t="str">
        <f>IF($I24&lt;&gt;work!$A$2,"",IF(AA24="","",IF(AA24=work!$A$7,work!$B$7*$N24/2,IF(AA24=work!$A$8,work!$B$8*$N24/2,IF(AA24=work!$A$9,work!$B$9*$N24/2)))))</f>
        <v/>
      </c>
      <c r="AT24" s="14" t="str">
        <f>IF($I24&lt;&gt;work!$A$2,"",IF(AB24="","",IF(AB24=work!$A$7,work!$B$7*$N24/2,IF(AB24=work!$A$8,work!$B$8*$N24/2,IF(AB24=work!$A$9,work!$B$9*$N24/2)))))</f>
        <v/>
      </c>
      <c r="AU24" s="14" t="str">
        <f>IF($I24&lt;&gt;work!$A$2,"",IF(AC24="","",IF(AC24=work!$A$7,work!$B$7*$N24/2,IF(AC24=work!$A$8,work!$B$8*$N24/2,IF(AC24=work!$A$9,work!$B$9*$N24/2)))))</f>
        <v/>
      </c>
      <c r="AV24" s="33" t="str">
        <f>IF($I24&lt;&gt;work!$A$2,"",IF(AD24="","",IF(AD24=work!$A$7,work!$B$7*$N24/2,IF(AD24=work!$A$8,work!$B$8*$N24/2,IF(AD24=work!$A$9,work!$B$9*$N24/2)))))</f>
        <v/>
      </c>
      <c r="AW24" s="40">
        <f>COUNTIF(V24:AD24,work!$A$7)*work!$B$7+COUNTIF(V24:AD24,work!$A$8)*work!$B$8+COUNTIF(V24:AD24,work!$A$9)*work!$B$9</f>
        <v>0.8</v>
      </c>
      <c r="AX24" s="15" t="str">
        <f t="shared" ref="AX24:AX43" si="2">IF(AW24&lt;0.8,"UNDER",IF(AW24&gt;0.9,"OVER","OK"))</f>
        <v>OK</v>
      </c>
    </row>
    <row r="25" spans="2:51" ht="22.5" customHeight="1">
      <c r="B25" s="333"/>
      <c r="C25" s="334"/>
      <c r="D25" s="283"/>
      <c r="E25" s="284"/>
      <c r="F25" s="284"/>
      <c r="G25" s="285"/>
      <c r="H25" s="102" t="s">
        <v>6</v>
      </c>
      <c r="I25" s="118"/>
      <c r="J25" s="34">
        <v>2</v>
      </c>
      <c r="K25" s="8"/>
      <c r="L25" s="8"/>
      <c r="M25" s="35"/>
      <c r="N25" s="34">
        <v>2</v>
      </c>
      <c r="O25" s="8"/>
      <c r="P25" s="8"/>
      <c r="Q25" s="6"/>
      <c r="R25" s="38">
        <f>IF($I25=work!$A$2,IF($I$21=work!$B$2,J25,IF($I$21=work!$B$3,N25,0)),0)</f>
        <v>0</v>
      </c>
      <c r="S25" s="8">
        <f>IF($I25=work!$A$2,IF($I$21=work!$B$2,K25,IF($I$21=work!$B$3,O25,0)),0)</f>
        <v>0</v>
      </c>
      <c r="T25" s="8">
        <f>IF($I25=work!$A$2,IF($I$21=work!$B$2,L25,IF($I$21=work!$B$3,P25,0)),0)</f>
        <v>0</v>
      </c>
      <c r="U25" s="35">
        <f>IF($I25=work!$A$2,IF($I$21=work!$B$2,M25,IF($I$21=work!$B$3,Q25,0)),0)</f>
        <v>0</v>
      </c>
      <c r="V25" s="26"/>
      <c r="W25" s="8"/>
      <c r="X25" s="8"/>
      <c r="Y25" s="8"/>
      <c r="Z25" s="8"/>
      <c r="AA25" s="8"/>
      <c r="AB25" s="8" t="s">
        <v>131</v>
      </c>
      <c r="AC25" s="8"/>
      <c r="AD25" s="35" t="s">
        <v>125</v>
      </c>
      <c r="AE25" s="38" t="str">
        <f>IF($I25&lt;&gt;work!$A$2,"",IF(V25="","",IF(V25=work!$A$7,work!$B$7*$J25/2,IF(V25=work!$A$8,work!$B$8*$J25/2,IF(V25=work!$A$9,work!$B$9*$J25/2)))))</f>
        <v/>
      </c>
      <c r="AF25" s="8" t="str">
        <f>IF($I25&lt;&gt;work!$A$2,"",IF(W25="","",IF(W25=work!$A$7,work!$B$7*$J25/2,IF(W25=work!$A$8,work!$B$8*$J25/2,IF(W25=work!$A$9,work!$B$9*$J25/2)))))</f>
        <v/>
      </c>
      <c r="AG25" s="8" t="str">
        <f>IF($I25&lt;&gt;work!$A$2,"",IF(X25="","",IF(X25=work!$A$7,work!$B$7*$J25/2,IF(X25=work!$A$8,work!$B$8*$J25/2,IF(X25=work!$A$9,work!$B$9*$J25/2)))))</f>
        <v/>
      </c>
      <c r="AH25" s="8" t="str">
        <f>IF($I25&lt;&gt;work!$A$2,"",IF(Y25="","",IF(Y25=work!$A$7,work!$B$7*$J25/2,IF(Y25=work!$A$8,work!$B$8*$J25/2,IF(Y25=work!$A$9,work!$B$9*$J25/2)))))</f>
        <v/>
      </c>
      <c r="AI25" s="8" t="str">
        <f>IF($I25&lt;&gt;work!$A$2,"",IF(Z25="","",IF(Z25=work!$A$7,work!$B$7*$J25/2,IF(Z25=work!$A$8,work!$B$8*$J25/2,IF(Z25=work!$A$9,work!$B$9*$J25/2)))))</f>
        <v/>
      </c>
      <c r="AJ25" s="8" t="str">
        <f>IF($I25&lt;&gt;work!$A$2,"",IF(AA25="","",IF(AA25=work!$A$7,work!$B$7*$J25/2,IF(AA25=work!$A$8,work!$B$8*$J25/2,IF(AA25=work!$A$9,work!$B$9*$J25/2)))))</f>
        <v/>
      </c>
      <c r="AK25" s="8" t="str">
        <f>IF($I25&lt;&gt;work!$A$2,"",IF(AB25="","",IF(AB25=work!$A$7,work!$B$7*$J25/2,IF(AB25=work!$A$8,work!$B$8*$J25/2,IF(AB25=work!$A$9,work!$B$9*$J25/2)))))</f>
        <v/>
      </c>
      <c r="AL25" s="8" t="str">
        <f>IF($I25&lt;&gt;work!$A$2,"",IF(AC25="","",IF(AC25=work!$A$7,work!$B$7*$J25/2,IF(AC25=work!$A$8,work!$B$8*$J25/2,IF(AC25=work!$A$9,work!$B$9*$J25/2)))))</f>
        <v/>
      </c>
      <c r="AM25" s="35" t="str">
        <f>IF($I25&lt;&gt;work!$A$2,"",IF(AD25="","",IF(AD25=work!$A$7,work!$B$7*$J25/2,IF(AD25=work!$A$8,work!$B$8*$J25/2,IF(AD25=work!$A$9,work!$B$9*$J25/2)))))</f>
        <v/>
      </c>
      <c r="AN25" s="38" t="str">
        <f>IF($I25&lt;&gt;work!$A$2,"",IF(V25="","",IF(V25=work!$A$7,work!$B$7*$N25/2,IF(V25=work!$A$8,work!$B$8*$N25/2,IF(V25=work!$A$9,work!$B$9*$N25/2)))))</f>
        <v/>
      </c>
      <c r="AO25" s="8" t="str">
        <f>IF($I25&lt;&gt;work!$A$2,"",IF(W25="","",IF(W25=work!$A$7,work!$B$7*$N25/2,IF(W25=work!$A$8,work!$B$8*$N25/2,IF(W25=work!$A$9,work!$B$9*$N25/2)))))</f>
        <v/>
      </c>
      <c r="AP25" s="8" t="str">
        <f>IF($I25&lt;&gt;work!$A$2,"",IF(X25="","",IF(X25=work!$A$7,work!$B$7*$N25/2,IF(X25=work!$A$8,work!$B$8*$N25/2,IF(X25=work!$A$9,work!$B$9*$N25/2)))))</f>
        <v/>
      </c>
      <c r="AQ25" s="8" t="str">
        <f>IF($I25&lt;&gt;work!$A$2,"",IF(Y25="","",IF(Y25=work!$A$7,work!$B$7*$N25/2,IF(Y25=work!$A$8,work!$B$8*$N25/2,IF(Y25=work!$A$9,work!$B$9*$N25/2)))))</f>
        <v/>
      </c>
      <c r="AR25" s="8" t="str">
        <f>IF($I25&lt;&gt;work!$A$2,"",IF(Z25="","",IF(Z25=work!$A$7,work!$B$7*$N25/2,IF(Z25=work!$A$8,work!$B$8*$N25/2,IF(Z25=work!$A$9,work!$B$9*$N25/2)))))</f>
        <v/>
      </c>
      <c r="AS25" s="8" t="str">
        <f>IF($I25&lt;&gt;work!$A$2,"",IF(AA25="","",IF(AA25=work!$A$7,work!$B$7*$N25/2,IF(AA25=work!$A$8,work!$B$8*$N25/2,IF(AA25=work!$A$9,work!$B$9*$N25/2)))))</f>
        <v/>
      </c>
      <c r="AT25" s="8" t="str">
        <f>IF($I25&lt;&gt;work!$A$2,"",IF(AB25="","",IF(AB25=work!$A$7,work!$B$7*$N25/2,IF(AB25=work!$A$8,work!$B$8*$N25/2,IF(AB25=work!$A$9,work!$B$9*$N25/2)))))</f>
        <v/>
      </c>
      <c r="AU25" s="8" t="str">
        <f>IF($I25&lt;&gt;work!$A$2,"",IF(AC25="","",IF(AC25=work!$A$7,work!$B$7*$N25/2,IF(AC25=work!$A$8,work!$B$8*$N25/2,IF(AC25=work!$A$9,work!$B$9*$N25/2)))))</f>
        <v/>
      </c>
      <c r="AV25" s="35" t="str">
        <f>IF($I25&lt;&gt;work!$A$2,"",IF(AD25="","",IF(AD25=work!$A$7,work!$B$7*$N25/2,IF(AD25=work!$A$8,work!$B$8*$N25/2,IF(AD25=work!$A$9,work!$B$9*$N25/2)))))</f>
        <v/>
      </c>
      <c r="AW25" s="38">
        <f>COUNTIF(V25:AD25,work!$A$7)*work!$B$7+COUNTIF(V25:AD25,work!$A$8)*work!$B$8+COUNTIF(V25:AD25,work!$A$9)*work!$B$9</f>
        <v>0.8</v>
      </c>
      <c r="AX25" s="16" t="str">
        <f t="shared" si="2"/>
        <v>OK</v>
      </c>
      <c r="AY25" s="9"/>
    </row>
    <row r="26" spans="2:51" ht="22.5" customHeight="1" thickBot="1">
      <c r="B26" s="333"/>
      <c r="C26" s="334"/>
      <c r="D26" s="286"/>
      <c r="E26" s="287"/>
      <c r="F26" s="287"/>
      <c r="G26" s="288"/>
      <c r="H26" s="103" t="s">
        <v>9</v>
      </c>
      <c r="I26" s="119"/>
      <c r="J26" s="36">
        <v>2</v>
      </c>
      <c r="K26" s="17"/>
      <c r="L26" s="17"/>
      <c r="M26" s="37"/>
      <c r="N26" s="36">
        <v>2</v>
      </c>
      <c r="O26" s="17"/>
      <c r="P26" s="17"/>
      <c r="Q26" s="50"/>
      <c r="R26" s="39">
        <f>IF($I26=work!$A$2,IF($I$21=work!$B$2,J26,IF($I$21=work!$B$3,N26,0)),0)</f>
        <v>0</v>
      </c>
      <c r="S26" s="17">
        <f>IF($I26=work!$A$2,IF($I$21=work!$B$2,K26,IF($I$21=work!$B$3,O26,0)),0)</f>
        <v>0</v>
      </c>
      <c r="T26" s="17">
        <f>IF($I26=work!$A$2,IF($I$21=work!$B$2,L26,IF($I$21=work!$B$3,P26,0)),0)</f>
        <v>0</v>
      </c>
      <c r="U26" s="37">
        <f>IF($I26=work!$A$2,IF($I$21=work!$B$2,M26,IF($I$21=work!$B$3,Q26,0)),0)</f>
        <v>0</v>
      </c>
      <c r="V26" s="27"/>
      <c r="W26" s="17" t="s">
        <v>132</v>
      </c>
      <c r="X26" s="17"/>
      <c r="Y26" s="17" t="s">
        <v>123</v>
      </c>
      <c r="Z26" s="17"/>
      <c r="AA26" s="17"/>
      <c r="AB26" s="17"/>
      <c r="AC26" s="17"/>
      <c r="AD26" s="37"/>
      <c r="AE26" s="39" t="str">
        <f>IF($I26&lt;&gt;work!$A$2,"",IF(V26="","",IF(V26=work!$A$7,work!$B$7*$J26/2,IF(V26=work!$A$8,work!$B$8*$J26/2,IF(V26=work!$A$9,work!$B$9*$J26/2)))))</f>
        <v/>
      </c>
      <c r="AF26" s="17" t="str">
        <f>IF($I26&lt;&gt;work!$A$2,"",IF(W26="","",IF(W26=work!$A$7,work!$B$7*$J26/2,IF(W26=work!$A$8,work!$B$8*$J26/2,IF(W26=work!$A$9,work!$B$9*$J26/2)))))</f>
        <v/>
      </c>
      <c r="AG26" s="17" t="str">
        <f>IF($I26&lt;&gt;work!$A$2,"",IF(X26="","",IF(X26=work!$A$7,work!$B$7*$J26/2,IF(X26=work!$A$8,work!$B$8*$J26/2,IF(X26=work!$A$9,work!$B$9*$J26/2)))))</f>
        <v/>
      </c>
      <c r="AH26" s="17" t="str">
        <f>IF($I26&lt;&gt;work!$A$2,"",IF(Y26="","",IF(Y26=work!$A$7,work!$B$7*$J26/2,IF(Y26=work!$A$8,work!$B$8*$J26/2,IF(Y26=work!$A$9,work!$B$9*$J26/2)))))</f>
        <v/>
      </c>
      <c r="AI26" s="17" t="str">
        <f>IF($I26&lt;&gt;work!$A$2,"",IF(Z26="","",IF(Z26=work!$A$7,work!$B$7*$J26/2,IF(Z26=work!$A$8,work!$B$8*$J26/2,IF(Z26=work!$A$9,work!$B$9*$J26/2)))))</f>
        <v/>
      </c>
      <c r="AJ26" s="17" t="str">
        <f>IF($I26&lt;&gt;work!$A$2,"",IF(AA26="","",IF(AA26=work!$A$7,work!$B$7*$J26/2,IF(AA26=work!$A$8,work!$B$8*$J26/2,IF(AA26=work!$A$9,work!$B$9*$J26/2)))))</f>
        <v/>
      </c>
      <c r="AK26" s="17" t="str">
        <f>IF($I26&lt;&gt;work!$A$2,"",IF(AB26="","",IF(AB26=work!$A$7,work!$B$7*$J26/2,IF(AB26=work!$A$8,work!$B$8*$J26/2,IF(AB26=work!$A$9,work!$B$9*$J26/2)))))</f>
        <v/>
      </c>
      <c r="AL26" s="17" t="str">
        <f>IF($I26&lt;&gt;work!$A$2,"",IF(AC26="","",IF(AC26=work!$A$7,work!$B$7*$J26/2,IF(AC26=work!$A$8,work!$B$8*$J26/2,IF(AC26=work!$A$9,work!$B$9*$J26/2)))))</f>
        <v/>
      </c>
      <c r="AM26" s="37" t="str">
        <f>IF($I26&lt;&gt;work!$A$2,"",IF(AD26="","",IF(AD26=work!$A$7,work!$B$7*$J26/2,IF(AD26=work!$A$8,work!$B$8*$J26/2,IF(AD26=work!$A$9,work!$B$9*$J26/2)))))</f>
        <v/>
      </c>
      <c r="AN26" s="39" t="str">
        <f>IF($I26&lt;&gt;work!$A$2,"",IF(V26="","",IF(V26=work!$A$7,work!$B$7*$N26/2,IF(V26=work!$A$8,work!$B$8*$N26/2,IF(V26=work!$A$9,work!$B$9*$N26/2)))))</f>
        <v/>
      </c>
      <c r="AO26" s="17" t="str">
        <f>IF($I26&lt;&gt;work!$A$2,"",IF(W26="","",IF(W26=work!$A$7,work!$B$7*$N26/2,IF(W26=work!$A$8,work!$B$8*$N26/2,IF(W26=work!$A$9,work!$B$9*$N26/2)))))</f>
        <v/>
      </c>
      <c r="AP26" s="17" t="str">
        <f>IF($I26&lt;&gt;work!$A$2,"",IF(X26="","",IF(X26=work!$A$7,work!$B$7*$N26/2,IF(X26=work!$A$8,work!$B$8*$N26/2,IF(X26=work!$A$9,work!$B$9*$N26/2)))))</f>
        <v/>
      </c>
      <c r="AQ26" s="17" t="str">
        <f>IF($I26&lt;&gt;work!$A$2,"",IF(Y26="","",IF(Y26=work!$A$7,work!$B$7*$N26/2,IF(Y26=work!$A$8,work!$B$8*$N26/2,IF(Y26=work!$A$9,work!$B$9*$N26/2)))))</f>
        <v/>
      </c>
      <c r="AR26" s="17" t="str">
        <f>IF($I26&lt;&gt;work!$A$2,"",IF(Z26="","",IF(Z26=work!$A$7,work!$B$7*$N26/2,IF(Z26=work!$A$8,work!$B$8*$N26/2,IF(Z26=work!$A$9,work!$B$9*$N26/2)))))</f>
        <v/>
      </c>
      <c r="AS26" s="17" t="str">
        <f>IF($I26&lt;&gt;work!$A$2,"",IF(AA26="","",IF(AA26=work!$A$7,work!$B$7*$N26/2,IF(AA26=work!$A$8,work!$B$8*$N26/2,IF(AA26=work!$A$9,work!$B$9*$N26/2)))))</f>
        <v/>
      </c>
      <c r="AT26" s="17" t="str">
        <f>IF($I26&lt;&gt;work!$A$2,"",IF(AB26="","",IF(AB26=work!$A$7,work!$B$7*$N26/2,IF(AB26=work!$A$8,work!$B$8*$N26/2,IF(AB26=work!$A$9,work!$B$9*$N26/2)))))</f>
        <v/>
      </c>
      <c r="AU26" s="17" t="str">
        <f>IF($I26&lt;&gt;work!$A$2,"",IF(AC26="","",IF(AC26=work!$A$7,work!$B$7*$N26/2,IF(AC26=work!$A$8,work!$B$8*$N26/2,IF(AC26=work!$A$9,work!$B$9*$N26/2)))))</f>
        <v/>
      </c>
      <c r="AV26" s="37" t="str">
        <f>IF($I26&lt;&gt;work!$A$2,"",IF(AD26="","",IF(AD26=work!$A$7,work!$B$7*$N26/2,IF(AD26=work!$A$8,work!$B$8*$N26/2,IF(AD26=work!$A$9,work!$B$9*$N26/2)))))</f>
        <v/>
      </c>
      <c r="AW26" s="39">
        <f>COUNTIF(V26:AD26,work!$A$7)*work!$B$7+COUNTIF(V26:AD26,work!$A$8)*work!$B$8+COUNTIF(V26:AD26,work!$A$9)*work!$B$9</f>
        <v>0.8</v>
      </c>
      <c r="AX26" s="18" t="str">
        <f t="shared" si="2"/>
        <v>OK</v>
      </c>
    </row>
    <row r="27" spans="2:51" ht="20" customHeight="1">
      <c r="B27" s="333"/>
      <c r="C27" s="334"/>
      <c r="D27" s="271" t="s">
        <v>139</v>
      </c>
      <c r="E27" s="272"/>
      <c r="F27" s="272"/>
      <c r="G27" s="273"/>
      <c r="H27" s="104" t="s">
        <v>44</v>
      </c>
      <c r="I27" s="117"/>
      <c r="J27" s="32">
        <v>4</v>
      </c>
      <c r="K27" s="14"/>
      <c r="L27" s="14"/>
      <c r="M27" s="33"/>
      <c r="N27" s="32">
        <v>4</v>
      </c>
      <c r="O27" s="14"/>
      <c r="P27" s="14"/>
      <c r="Q27" s="46"/>
      <c r="R27" s="44">
        <f>IF($I27=work!$A$2,IF($I$21=work!$B$2,J27,IF($I$21=work!$B$3,N27,0)),0)</f>
        <v>0</v>
      </c>
      <c r="S27" s="7">
        <f>IF($I27=work!$A$2,IF($I$21=work!$B$2,K27,IF($I$21=work!$B$3,O27,0)),0)</f>
        <v>0</v>
      </c>
      <c r="T27" s="7">
        <f>IF($I27=work!$A$2,IF($I$21=work!$B$2,L27,IF($I$21=work!$B$3,P27,0)),0)</f>
        <v>0</v>
      </c>
      <c r="U27" s="45">
        <f>IF($I27=work!$A$2,IF($I$21=work!$B$2,M27,IF($I$21=work!$B$3,Q27,0)),0)</f>
        <v>0</v>
      </c>
      <c r="V27" s="25" t="s">
        <v>130</v>
      </c>
      <c r="W27" s="14"/>
      <c r="X27" s="14"/>
      <c r="Y27" s="14"/>
      <c r="Z27" s="14" t="s">
        <v>130</v>
      </c>
      <c r="AA27" s="14" t="s">
        <v>132</v>
      </c>
      <c r="AB27" s="14" t="s">
        <v>130</v>
      </c>
      <c r="AC27" s="14"/>
      <c r="AD27" s="33"/>
      <c r="AE27" s="40" t="str">
        <f>IF($I27&lt;&gt;work!$A$2,"",IF(V27="","",IF(V27=work!$A$7,work!$B$7*$J27/2,IF(V27=work!$A$8,work!$B$8*$J27/2,IF(V27=work!$A$9,work!$B$9*$J27/2)))))</f>
        <v/>
      </c>
      <c r="AF27" s="14" t="str">
        <f>IF($I27&lt;&gt;work!$A$2,"",IF(W27="","",IF(W27=work!$A$7,work!$B$7*$J27/2,IF(W27=work!$A$8,work!$B$8*$J27/2,IF(W27=work!$A$9,work!$B$9*$J27/2)))))</f>
        <v/>
      </c>
      <c r="AG27" s="14" t="str">
        <f>IF($I27&lt;&gt;work!$A$2,"",IF(X27="","",IF(X27=work!$A$7,work!$B$7*$J27/2,IF(X27=work!$A$8,work!$B$8*$J27/2,IF(X27=work!$A$9,work!$B$9*$J27/2)))))</f>
        <v/>
      </c>
      <c r="AH27" s="14" t="str">
        <f>IF($I27&lt;&gt;work!$A$2,"",IF(Y27="","",IF(Y27=work!$A$7,work!$B$7*$J27/2,IF(Y27=work!$A$8,work!$B$8*$J27/2,IF(Y27=work!$A$9,work!$B$9*$J27/2)))))</f>
        <v/>
      </c>
      <c r="AI27" s="14" t="str">
        <f>IF($I27&lt;&gt;work!$A$2,"",IF(Z27="","",IF(Z27=work!$A$7,work!$B$7*$J27/2,IF(Z27=work!$A$8,work!$B$8*$J27/2,IF(Z27=work!$A$9,work!$B$9*$J27/2)))))</f>
        <v/>
      </c>
      <c r="AJ27" s="14" t="str">
        <f>IF($I27&lt;&gt;work!$A$2,"",IF(AA27="","",IF(AA27=work!$A$7,work!$B$7*$J27/2,IF(AA27=work!$A$8,work!$B$8*$J27/2,IF(AA27=work!$A$9,work!$B$9*$J27/2)))))</f>
        <v/>
      </c>
      <c r="AK27" s="14" t="str">
        <f>IF($I27&lt;&gt;work!$A$2,"",IF(AB27="","",IF(AB27=work!$A$7,work!$B$7*$J27/2,IF(AB27=work!$A$8,work!$B$8*$J27/2,IF(AB27=work!$A$9,work!$B$9*$J27/2)))))</f>
        <v/>
      </c>
      <c r="AL27" s="14" t="str">
        <f>IF($I27&lt;&gt;work!$A$2,"",IF(AC27="","",IF(AC27=work!$A$7,work!$B$7*$J27/2,IF(AC27=work!$A$8,work!$B$8*$J27/2,IF(AC27=work!$A$9,work!$B$9*$J27/2)))))</f>
        <v/>
      </c>
      <c r="AM27" s="33" t="str">
        <f>IF($I27&lt;&gt;work!$A$2,"",IF(AD27="","",IF(AD27=work!$A$7,work!$B$7*$J27/2,IF(AD27=work!$A$8,work!$B$8*$J27/2,IF(AD27=work!$A$9,work!$B$9*$J27/2)))))</f>
        <v/>
      </c>
      <c r="AN27" s="40" t="str">
        <f>IF($I27&lt;&gt;work!$A$2,"",IF(V27="","",IF(V27=work!$A$7,work!$B$7*$N27/2,IF(V27=work!$A$8,work!$B$8*$N27/2,IF(V27=work!$A$9,work!$B$9*$N27/2)))))</f>
        <v/>
      </c>
      <c r="AO27" s="14" t="str">
        <f>IF($I27&lt;&gt;work!$A$2,"",IF(W27="","",IF(W27=work!$A$7,work!$B$7*$N27/2,IF(W27=work!$A$8,work!$B$8*$N27/2,IF(W27=work!$A$9,work!$B$9*$N27/2)))))</f>
        <v/>
      </c>
      <c r="AP27" s="14" t="str">
        <f>IF($I27&lt;&gt;work!$A$2,"",IF(X27="","",IF(X27=work!$A$7,work!$B$7*$N27/2,IF(X27=work!$A$8,work!$B$8*$N27/2,IF(X27=work!$A$9,work!$B$9*$N27/2)))))</f>
        <v/>
      </c>
      <c r="AQ27" s="14" t="str">
        <f>IF($I27&lt;&gt;work!$A$2,"",IF(Y27="","",IF(Y27=work!$A$7,work!$B$7*$N27/2,IF(Y27=work!$A$8,work!$B$8*$N27/2,IF(Y27=work!$A$9,work!$B$9*$N27/2)))))</f>
        <v/>
      </c>
      <c r="AR27" s="14" t="str">
        <f>IF($I27&lt;&gt;work!$A$2,"",IF(Z27="","",IF(Z27=work!$A$7,work!$B$7*$N27/2,IF(Z27=work!$A$8,work!$B$8*$N27/2,IF(Z27=work!$A$9,work!$B$9*$N27/2)))))</f>
        <v/>
      </c>
      <c r="AS27" s="14" t="str">
        <f>IF($I27&lt;&gt;work!$A$2,"",IF(AA27="","",IF(AA27=work!$A$7,work!$B$7*$N27/2,IF(AA27=work!$A$8,work!$B$8*$N27/2,IF(AA27=work!$A$9,work!$B$9*$N27/2)))))</f>
        <v/>
      </c>
      <c r="AT27" s="14" t="str">
        <f>IF($I27&lt;&gt;work!$A$2,"",IF(AB27="","",IF(AB27=work!$A$7,work!$B$7*$N27/2,IF(AB27=work!$A$8,work!$B$8*$N27/2,IF(AB27=work!$A$9,work!$B$9*$N27/2)))))</f>
        <v/>
      </c>
      <c r="AU27" s="14" t="str">
        <f>IF($I27&lt;&gt;work!$A$2,"",IF(AC27="","",IF(AC27=work!$A$7,work!$B$7*$N27/2,IF(AC27=work!$A$8,work!$B$8*$N27/2,IF(AC27=work!$A$9,work!$B$9*$N27/2)))))</f>
        <v/>
      </c>
      <c r="AV27" s="33" t="str">
        <f>IF($I27&lt;&gt;work!$A$2,"",IF(AD27="","",IF(AD27=work!$A$7,work!$B$7*$N27/2,IF(AD27=work!$A$8,work!$B$8*$N27/2,IF(AD27=work!$A$9,work!$B$9*$N27/2)))))</f>
        <v/>
      </c>
      <c r="AW27" s="40">
        <f>COUNTIF(V27:AD27,work!$A$7)*work!$B$7+COUNTIF(V27:AD27,work!$A$8)*work!$B$8+COUNTIF(V27:AD27,work!$A$9)*work!$B$9</f>
        <v>0.8</v>
      </c>
      <c r="AX27" s="15" t="str">
        <f t="shared" si="2"/>
        <v>OK</v>
      </c>
      <c r="AY27" s="9"/>
    </row>
    <row r="28" spans="2:51" ht="20" customHeight="1">
      <c r="B28" s="333"/>
      <c r="C28" s="334"/>
      <c r="D28" s="274"/>
      <c r="E28" s="275"/>
      <c r="F28" s="275"/>
      <c r="G28" s="276"/>
      <c r="H28" s="105" t="s">
        <v>45</v>
      </c>
      <c r="I28" s="118"/>
      <c r="J28" s="34">
        <v>12</v>
      </c>
      <c r="K28" s="8"/>
      <c r="L28" s="8"/>
      <c r="M28" s="35"/>
      <c r="N28" s="34">
        <v>12</v>
      </c>
      <c r="O28" s="8"/>
      <c r="P28" s="8"/>
      <c r="Q28" s="6"/>
      <c r="R28" s="38">
        <f>IF($I28=work!$A$2,IF($I$21=work!$B$2,J28,IF($I$21=work!$B$3,N28,0)),0)</f>
        <v>0</v>
      </c>
      <c r="S28" s="8">
        <f>IF($I28=work!$A$2,IF($I$21=work!$B$2,K28,IF($I$21=work!$B$3,O28,0)),0)</f>
        <v>0</v>
      </c>
      <c r="T28" s="8">
        <f>IF($I28=work!$A$2,IF($I$21=work!$B$2,L28,IF($I$21=work!$B$3,P28,0)),0)</f>
        <v>0</v>
      </c>
      <c r="U28" s="35">
        <f>IF($I28=work!$A$2,IF($I$21=work!$B$2,M28,IF($I$21=work!$B$3,Q28,0)),0)</f>
        <v>0</v>
      </c>
      <c r="V28" s="26" t="s">
        <v>132</v>
      </c>
      <c r="W28" s="8"/>
      <c r="X28" s="8"/>
      <c r="Y28" s="8"/>
      <c r="Z28" s="8" t="s">
        <v>132</v>
      </c>
      <c r="AA28" s="8" t="s">
        <v>132</v>
      </c>
      <c r="AB28" s="8" t="s">
        <v>138</v>
      </c>
      <c r="AC28" s="8"/>
      <c r="AD28" s="35"/>
      <c r="AE28" s="38" t="str">
        <f>IF($I28&lt;&gt;work!$A$2,"",IF(V28="","",IF(V28=work!$A$7,work!$B$7*$J28/2,IF(V28=work!$A$8,work!$B$8*$J28/2,IF(V28=work!$A$9,work!$B$9*$J28/2)))))</f>
        <v/>
      </c>
      <c r="AF28" s="8" t="str">
        <f>IF($I28&lt;&gt;work!$A$2,"",IF(W28="","",IF(W28=work!$A$7,work!$B$7*$J28/2,IF(W28=work!$A$8,work!$B$8*$J28/2,IF(W28=work!$A$9,work!$B$9*$J28/2)))))</f>
        <v/>
      </c>
      <c r="AG28" s="8" t="str">
        <f>IF($I28&lt;&gt;work!$A$2,"",IF(X28="","",IF(X28=work!$A$7,work!$B$7*$J28/2,IF(X28=work!$A$8,work!$B$8*$J28/2,IF(X28=work!$A$9,work!$B$9*$J28/2)))))</f>
        <v/>
      </c>
      <c r="AH28" s="8" t="str">
        <f>IF($I28&lt;&gt;work!$A$2,"",IF(Y28="","",IF(Y28=work!$A$7,work!$B$7*$J28/2,IF(Y28=work!$A$8,work!$B$8*$J28/2,IF(Y28=work!$A$9,work!$B$9*$J28/2)))))</f>
        <v/>
      </c>
      <c r="AI28" s="8" t="str">
        <f>IF($I28&lt;&gt;work!$A$2,"",IF(Z28="","",IF(Z28=work!$A$7,work!$B$7*$J28/2,IF(Z28=work!$A$8,work!$B$8*$J28/2,IF(Z28=work!$A$9,work!$B$9*$J28/2)))))</f>
        <v/>
      </c>
      <c r="AJ28" s="8" t="str">
        <f>IF($I28&lt;&gt;work!$A$2,"",IF(AA28="","",IF(AA28=work!$A$7,work!$B$7*$J28/2,IF(AA28=work!$A$8,work!$B$8*$J28/2,IF(AA28=work!$A$9,work!$B$9*$J28/2)))))</f>
        <v/>
      </c>
      <c r="AK28" s="8" t="str">
        <f>IF($I28&lt;&gt;work!$A$2,"",IF(AB28="","",IF(AB28=work!$A$7,work!$B$7*$J28/2,IF(AB28=work!$A$8,work!$B$8*$J28/2,IF(AB28=work!$A$9,work!$B$9*$J28/2)))))</f>
        <v/>
      </c>
      <c r="AL28" s="8" t="str">
        <f>IF($I28&lt;&gt;work!$A$2,"",IF(AC28="","",IF(AC28=work!$A$7,work!$B$7*$J28/2,IF(AC28=work!$A$8,work!$B$8*$J28/2,IF(AC28=work!$A$9,work!$B$9*$J28/2)))))</f>
        <v/>
      </c>
      <c r="AM28" s="35" t="str">
        <f>IF($I28&lt;&gt;work!$A$2,"",IF(AD28="","",IF(AD28=work!$A$7,work!$B$7*$J28/2,IF(AD28=work!$A$8,work!$B$8*$J28/2,IF(AD28=work!$A$9,work!$B$9*$J28/2)))))</f>
        <v/>
      </c>
      <c r="AN28" s="38" t="str">
        <f>IF($I28&lt;&gt;work!$A$2,"",IF(V28="","",IF(V28=work!$A$7,work!$B$7*$N28/2,IF(V28=work!$A$8,work!$B$8*$N28/2,IF(V28=work!$A$9,work!$B$9*$N28/2)))))</f>
        <v/>
      </c>
      <c r="AO28" s="8" t="str">
        <f>IF($I28&lt;&gt;work!$A$2,"",IF(W28="","",IF(W28=work!$A$7,work!$B$7*$N28/2,IF(W28=work!$A$8,work!$B$8*$N28/2,IF(W28=work!$A$9,work!$B$9*$N28/2)))))</f>
        <v/>
      </c>
      <c r="AP28" s="8" t="str">
        <f>IF($I28&lt;&gt;work!$A$2,"",IF(X28="","",IF(X28=work!$A$7,work!$B$7*$N28/2,IF(X28=work!$A$8,work!$B$8*$N28/2,IF(X28=work!$A$9,work!$B$9*$N28/2)))))</f>
        <v/>
      </c>
      <c r="AQ28" s="8" t="str">
        <f>IF($I28&lt;&gt;work!$A$2,"",IF(Y28="","",IF(Y28=work!$A$7,work!$B$7*$N28/2,IF(Y28=work!$A$8,work!$B$8*$N28/2,IF(Y28=work!$A$9,work!$B$9*$N28/2)))))</f>
        <v/>
      </c>
      <c r="AR28" s="8" t="str">
        <f>IF($I28&lt;&gt;work!$A$2,"",IF(Z28="","",IF(Z28=work!$A$7,work!$B$7*$N28/2,IF(Z28=work!$A$8,work!$B$8*$N28/2,IF(Z28=work!$A$9,work!$B$9*$N28/2)))))</f>
        <v/>
      </c>
      <c r="AS28" s="8" t="str">
        <f>IF($I28&lt;&gt;work!$A$2,"",IF(AA28="","",IF(AA28=work!$A$7,work!$B$7*$N28/2,IF(AA28=work!$A$8,work!$B$8*$N28/2,IF(AA28=work!$A$9,work!$B$9*$N28/2)))))</f>
        <v/>
      </c>
      <c r="AT28" s="8" t="str">
        <f>IF($I28&lt;&gt;work!$A$2,"",IF(AB28="","",IF(AB28=work!$A$7,work!$B$7*$N28/2,IF(AB28=work!$A$8,work!$B$8*$N28/2,IF(AB28=work!$A$9,work!$B$9*$N28/2)))))</f>
        <v/>
      </c>
      <c r="AU28" s="8" t="str">
        <f>IF($I28&lt;&gt;work!$A$2,"",IF(AC28="","",IF(AC28=work!$A$7,work!$B$7*$N28/2,IF(AC28=work!$A$8,work!$B$8*$N28/2,IF(AC28=work!$A$9,work!$B$9*$N28/2)))))</f>
        <v/>
      </c>
      <c r="AV28" s="35" t="str">
        <f>IF($I28&lt;&gt;work!$A$2,"",IF(AD28="","",IF(AD28=work!$A$7,work!$B$7*$N28/2,IF(AD28=work!$A$8,work!$B$8*$N28/2,IF(AD28=work!$A$9,work!$B$9*$N28/2)))))</f>
        <v/>
      </c>
      <c r="AW28" s="38">
        <f>COUNTIF(V28:AD28,work!$A$7)*work!$B$7+COUNTIF(V28:AD28,work!$A$8)*work!$B$8+COUNTIF(V28:AD28,work!$A$9)*work!$B$9</f>
        <v>0.8</v>
      </c>
      <c r="AX28" s="16" t="str">
        <f t="shared" si="2"/>
        <v>OK</v>
      </c>
    </row>
    <row r="29" spans="2:51" ht="20" customHeight="1" thickBot="1">
      <c r="B29" s="333"/>
      <c r="C29" s="334"/>
      <c r="D29" s="277"/>
      <c r="E29" s="278"/>
      <c r="F29" s="278"/>
      <c r="G29" s="279"/>
      <c r="H29" s="106" t="s">
        <v>42</v>
      </c>
      <c r="I29" s="119"/>
      <c r="J29" s="36">
        <v>4</v>
      </c>
      <c r="K29" s="17"/>
      <c r="L29" s="17"/>
      <c r="M29" s="37"/>
      <c r="N29" s="36">
        <v>4</v>
      </c>
      <c r="O29" s="17"/>
      <c r="P29" s="17"/>
      <c r="Q29" s="50"/>
      <c r="R29" s="39">
        <f>IF($I29=work!$A$2,IF($I$21=work!$B$2,J29,IF($I$21=work!$B$3,N29,0)),0)</f>
        <v>0</v>
      </c>
      <c r="S29" s="17">
        <f>IF($I29=work!$A$2,IF($I$21=work!$B$2,K29,IF($I$21=work!$B$3,O29,0)),0)</f>
        <v>0</v>
      </c>
      <c r="T29" s="17">
        <f>IF($I29=work!$A$2,IF($I$21=work!$B$2,L29,IF($I$21=work!$B$3,P29,0)),0)</f>
        <v>0</v>
      </c>
      <c r="U29" s="37">
        <f>IF($I29=work!$A$2,IF($I$21=work!$B$2,M29,IF($I$21=work!$B$3,Q29,0)),0)</f>
        <v>0</v>
      </c>
      <c r="V29" s="27" t="s">
        <v>132</v>
      </c>
      <c r="W29" s="17"/>
      <c r="X29" s="17"/>
      <c r="Y29" s="17"/>
      <c r="Z29" s="17" t="s">
        <v>132</v>
      </c>
      <c r="AA29" s="17" t="s">
        <v>132</v>
      </c>
      <c r="AB29" s="17" t="s">
        <v>130</v>
      </c>
      <c r="AC29" s="17"/>
      <c r="AD29" s="37"/>
      <c r="AE29" s="39" t="str">
        <f>IF($I29&lt;&gt;work!$A$2,"",IF(V29="","",IF(V29=work!$A$7,work!$B$7*$J29/2,IF(V29=work!$A$8,work!$B$8*$J29/2,IF(V29=work!$A$9,work!$B$9*$J29/2)))))</f>
        <v/>
      </c>
      <c r="AF29" s="17" t="str">
        <f>IF($I29&lt;&gt;work!$A$2,"",IF(W29="","",IF(W29=work!$A$7,work!$B$7*$J29/2,IF(W29=work!$A$8,work!$B$8*$J29/2,IF(W29=work!$A$9,work!$B$9*$J29/2)))))</f>
        <v/>
      </c>
      <c r="AG29" s="17" t="str">
        <f>IF($I29&lt;&gt;work!$A$2,"",IF(X29="","",IF(X29=work!$A$7,work!$B$7*$J29/2,IF(X29=work!$A$8,work!$B$8*$J29/2,IF(X29=work!$A$9,work!$B$9*$J29/2)))))</f>
        <v/>
      </c>
      <c r="AH29" s="17" t="str">
        <f>IF($I29&lt;&gt;work!$A$2,"",IF(Y29="","",IF(Y29=work!$A$7,work!$B$7*$J29/2,IF(Y29=work!$A$8,work!$B$8*$J29/2,IF(Y29=work!$A$9,work!$B$9*$J29/2)))))</f>
        <v/>
      </c>
      <c r="AI29" s="17" t="str">
        <f>IF($I29&lt;&gt;work!$A$2,"",IF(Z29="","",IF(Z29=work!$A$7,work!$B$7*$J29/2,IF(Z29=work!$A$8,work!$B$8*$J29/2,IF(Z29=work!$A$9,work!$B$9*$J29/2)))))</f>
        <v/>
      </c>
      <c r="AJ29" s="17" t="str">
        <f>IF($I29&lt;&gt;work!$A$2,"",IF(AA29="","",IF(AA29=work!$A$7,work!$B$7*$J29/2,IF(AA29=work!$A$8,work!$B$8*$J29/2,IF(AA29=work!$A$9,work!$B$9*$J29/2)))))</f>
        <v/>
      </c>
      <c r="AK29" s="17" t="str">
        <f>IF($I29&lt;&gt;work!$A$2,"",IF(AB29="","",IF(AB29=work!$A$7,work!$B$7*$J29/2,IF(AB29=work!$A$8,work!$B$8*$J29/2,IF(AB29=work!$A$9,work!$B$9*$J29/2)))))</f>
        <v/>
      </c>
      <c r="AL29" s="17" t="str">
        <f>IF($I29&lt;&gt;work!$A$2,"",IF(AC29="","",IF(AC29=work!$A$7,work!$B$7*$J29/2,IF(AC29=work!$A$8,work!$B$8*$J29/2,IF(AC29=work!$A$9,work!$B$9*$J29/2)))))</f>
        <v/>
      </c>
      <c r="AM29" s="37" t="str">
        <f>IF($I29&lt;&gt;work!$A$2,"",IF(AD29="","",IF(AD29=work!$A$7,work!$B$7*$J29/2,IF(AD29=work!$A$8,work!$B$8*$J29/2,IF(AD29=work!$A$9,work!$B$9*$J29/2)))))</f>
        <v/>
      </c>
      <c r="AN29" s="39" t="str">
        <f>IF($I29&lt;&gt;work!$A$2,"",IF(V29="","",IF(V29=work!$A$7,work!$B$7*$N29/2,IF(V29=work!$A$8,work!$B$8*$N29/2,IF(V29=work!$A$9,work!$B$9*$N29/2)))))</f>
        <v/>
      </c>
      <c r="AO29" s="17" t="str">
        <f>IF($I29&lt;&gt;work!$A$2,"",IF(W29="","",IF(W29=work!$A$7,work!$B$7*$N29/2,IF(W29=work!$A$8,work!$B$8*$N29/2,IF(W29=work!$A$9,work!$B$9*$N29/2)))))</f>
        <v/>
      </c>
      <c r="AP29" s="17" t="str">
        <f>IF($I29&lt;&gt;work!$A$2,"",IF(X29="","",IF(X29=work!$A$7,work!$B$7*$N29/2,IF(X29=work!$A$8,work!$B$8*$N29/2,IF(X29=work!$A$9,work!$B$9*$N29/2)))))</f>
        <v/>
      </c>
      <c r="AQ29" s="17" t="str">
        <f>IF($I29&lt;&gt;work!$A$2,"",IF(Y29="","",IF(Y29=work!$A$7,work!$B$7*$N29/2,IF(Y29=work!$A$8,work!$B$8*$N29/2,IF(Y29=work!$A$9,work!$B$9*$N29/2)))))</f>
        <v/>
      </c>
      <c r="AR29" s="17" t="str">
        <f>IF($I29&lt;&gt;work!$A$2,"",IF(Z29="","",IF(Z29=work!$A$7,work!$B$7*$N29/2,IF(Z29=work!$A$8,work!$B$8*$N29/2,IF(Z29=work!$A$9,work!$B$9*$N29/2)))))</f>
        <v/>
      </c>
      <c r="AS29" s="17" t="str">
        <f>IF($I29&lt;&gt;work!$A$2,"",IF(AA29="","",IF(AA29=work!$A$7,work!$B$7*$N29/2,IF(AA29=work!$A$8,work!$B$8*$N29/2,IF(AA29=work!$A$9,work!$B$9*$N29/2)))))</f>
        <v/>
      </c>
      <c r="AT29" s="17" t="str">
        <f>IF($I29&lt;&gt;work!$A$2,"",IF(AB29="","",IF(AB29=work!$A$7,work!$B$7*$N29/2,IF(AB29=work!$A$8,work!$B$8*$N29/2,IF(AB29=work!$A$9,work!$B$9*$N29/2)))))</f>
        <v/>
      </c>
      <c r="AU29" s="17" t="str">
        <f>IF($I29&lt;&gt;work!$A$2,"",IF(AC29="","",IF(AC29=work!$A$7,work!$B$7*$N29/2,IF(AC29=work!$A$8,work!$B$8*$N29/2,IF(AC29=work!$A$9,work!$B$9*$N29/2)))))</f>
        <v/>
      </c>
      <c r="AV29" s="37" t="str">
        <f>IF($I29&lt;&gt;work!$A$2,"",IF(AD29="","",IF(AD29=work!$A$7,work!$B$7*$N29/2,IF(AD29=work!$A$8,work!$B$8*$N29/2,IF(AD29=work!$A$9,work!$B$9*$N29/2)))))</f>
        <v/>
      </c>
      <c r="AW29" s="39">
        <f>COUNTIF(V29:AD29,work!$A$7)*work!$B$7+COUNTIF(V29:AD29,work!$A$8)*work!$B$8+COUNTIF(V29:AD29,work!$A$9)*work!$B$9</f>
        <v>0.8</v>
      </c>
      <c r="AX29" s="18" t="str">
        <f t="shared" si="2"/>
        <v>OK</v>
      </c>
    </row>
    <row r="30" spans="2:51" ht="20" customHeight="1" thickBot="1">
      <c r="B30" s="335"/>
      <c r="C30" s="336"/>
      <c r="D30" s="337" t="s">
        <v>149</v>
      </c>
      <c r="E30" s="338"/>
      <c r="F30" s="338"/>
      <c r="G30" s="338"/>
      <c r="H30" s="339"/>
      <c r="I30" s="177">
        <f>SUM(R30:U30)</f>
        <v>0</v>
      </c>
      <c r="J30" s="54">
        <f t="shared" ref="J30:U30" si="3">SUM(J23:J29)</f>
        <v>32</v>
      </c>
      <c r="K30" s="55">
        <f t="shared" si="3"/>
        <v>0</v>
      </c>
      <c r="L30" s="55">
        <f t="shared" si="3"/>
        <v>0</v>
      </c>
      <c r="M30" s="56">
        <f t="shared" si="3"/>
        <v>0</v>
      </c>
      <c r="N30" s="54">
        <f t="shared" si="3"/>
        <v>32</v>
      </c>
      <c r="O30" s="55">
        <f t="shared" si="3"/>
        <v>0</v>
      </c>
      <c r="P30" s="55">
        <f t="shared" si="3"/>
        <v>0</v>
      </c>
      <c r="Q30" s="56">
        <f t="shared" si="3"/>
        <v>0</v>
      </c>
      <c r="R30" s="57">
        <f t="shared" si="3"/>
        <v>0</v>
      </c>
      <c r="S30" s="57">
        <f t="shared" si="3"/>
        <v>0</v>
      </c>
      <c r="T30" s="57">
        <f t="shared" si="3"/>
        <v>0</v>
      </c>
      <c r="U30" s="57">
        <f t="shared" si="3"/>
        <v>0</v>
      </c>
      <c r="V30" s="58"/>
      <c r="W30" s="59"/>
      <c r="X30" s="59"/>
      <c r="Y30" s="59"/>
      <c r="Z30" s="59"/>
      <c r="AA30" s="59"/>
      <c r="AB30" s="59"/>
      <c r="AC30" s="59"/>
      <c r="AD30" s="60"/>
      <c r="AE30" s="137"/>
      <c r="AF30" s="138"/>
      <c r="AG30" s="138"/>
      <c r="AH30" s="138"/>
      <c r="AI30" s="138"/>
      <c r="AJ30" s="138"/>
      <c r="AK30" s="138"/>
      <c r="AL30" s="138"/>
      <c r="AM30" s="139"/>
      <c r="AN30" s="137"/>
      <c r="AO30" s="138"/>
      <c r="AP30" s="138"/>
      <c r="AQ30" s="138"/>
      <c r="AR30" s="138"/>
      <c r="AS30" s="138"/>
      <c r="AT30" s="138"/>
      <c r="AU30" s="138"/>
      <c r="AV30" s="139"/>
      <c r="AW30" s="137"/>
      <c r="AX30" s="140"/>
    </row>
    <row r="31" spans="2:51" ht="20" customHeight="1">
      <c r="B31" s="234" t="s">
        <v>97</v>
      </c>
      <c r="C31" s="235"/>
      <c r="D31" s="322" t="s">
        <v>39</v>
      </c>
      <c r="E31" s="323"/>
      <c r="F31" s="323"/>
      <c r="G31" s="324"/>
      <c r="H31" s="101" t="s">
        <v>11</v>
      </c>
      <c r="I31" s="117"/>
      <c r="J31" s="32">
        <v>2</v>
      </c>
      <c r="K31" s="14"/>
      <c r="L31" s="14"/>
      <c r="M31" s="33"/>
      <c r="N31" s="32">
        <v>2</v>
      </c>
      <c r="O31" s="14"/>
      <c r="P31" s="14"/>
      <c r="Q31" s="46"/>
      <c r="R31" s="40">
        <f>IF($I31=work!$A$2,IF($I$21=work!$B$2,J31,IF($I$21=work!$B$3,N31,0)),0)</f>
        <v>0</v>
      </c>
      <c r="S31" s="14">
        <f>IF($I31=work!$A$2,IF($I$21=work!$B$2,K31,IF($I$21=work!$B$3,O31,0)),0)</f>
        <v>0</v>
      </c>
      <c r="T31" s="14">
        <f>IF($I31=work!$A$2,IF($I$21=work!$B$2,L31,IF($I$21=work!$B$3,P31,0)),0)</f>
        <v>0</v>
      </c>
      <c r="U31" s="33">
        <f>IF($I31=work!$A$2,IF($I$21=work!$B$2,M31,IF($I$21=work!$B$3,Q31,0)),0)</f>
        <v>0</v>
      </c>
      <c r="V31" s="25"/>
      <c r="W31" s="14" t="s">
        <v>126</v>
      </c>
      <c r="X31" s="14" t="s">
        <v>138</v>
      </c>
      <c r="Y31" s="14"/>
      <c r="Z31" s="14"/>
      <c r="AA31" s="14"/>
      <c r="AB31" s="14"/>
      <c r="AC31" s="14"/>
      <c r="AD31" s="33"/>
      <c r="AE31" s="40" t="str">
        <f>IF($I31&lt;&gt;work!$A$2,"",IF(V31="","",IF(V31=work!$A$7,work!$B$7*$J31/2,IF(V31=work!$A$8,work!$B$8*$J31/2,IF(V31=work!$A$9,work!$B$9*$J31/2)))))</f>
        <v/>
      </c>
      <c r="AF31" s="14" t="str">
        <f>IF($I31&lt;&gt;work!$A$2,"",IF(W31="","",IF(W31=work!$A$7,work!$B$7*$J31/2,IF(W31=work!$A$8,work!$B$8*$J31/2,IF(W31=work!$A$9,work!$B$9*$J31/2)))))</f>
        <v/>
      </c>
      <c r="AG31" s="14" t="str">
        <f>IF($I31&lt;&gt;work!$A$2,"",IF(X31="","",IF(X31=work!$A$7,work!$B$7*$J31/2,IF(X31=work!$A$8,work!$B$8*$J31/2,IF(X31=work!$A$9,work!$B$9*$J31/2)))))</f>
        <v/>
      </c>
      <c r="AH31" s="14" t="str">
        <f>IF($I31&lt;&gt;work!$A$2,"",IF(Y31="","",IF(Y31=work!$A$7,work!$B$7*$J31/2,IF(Y31=work!$A$8,work!$B$8*$J31/2,IF(Y31=work!$A$9,work!$B$9*$J31/2)))))</f>
        <v/>
      </c>
      <c r="AI31" s="14" t="str">
        <f>IF($I31&lt;&gt;work!$A$2,"",IF(Z31="","",IF(Z31=work!$A$7,work!$B$7*$J31/2,IF(Z31=work!$A$8,work!$B$8*$J31/2,IF(Z31=work!$A$9,work!$B$9*$J31/2)))))</f>
        <v/>
      </c>
      <c r="AJ31" s="14" t="str">
        <f>IF($I31&lt;&gt;work!$A$2,"",IF(AA31="","",IF(AA31=work!$A$7,work!$B$7*$J31/2,IF(AA31=work!$A$8,work!$B$8*$J31/2,IF(AA31=work!$A$9,work!$B$9*$J31/2)))))</f>
        <v/>
      </c>
      <c r="AK31" s="14" t="str">
        <f>IF($I31&lt;&gt;work!$A$2,"",IF(AB31="","",IF(AB31=work!$A$7,work!$B$7*$J31/2,IF(AB31=work!$A$8,work!$B$8*$J31/2,IF(AB31=work!$A$9,work!$B$9*$J31/2)))))</f>
        <v/>
      </c>
      <c r="AL31" s="14" t="str">
        <f>IF($I31&lt;&gt;work!$A$2,"",IF(AC31="","",IF(AC31=work!$A$7,work!$B$7*$J31/2,IF(AC31=work!$A$8,work!$B$8*$J31/2,IF(AC31=work!$A$9,work!$B$9*$J31/2)))))</f>
        <v/>
      </c>
      <c r="AM31" s="33" t="str">
        <f>IF($I31&lt;&gt;work!$A$2,"",IF(AD31="","",IF(AD31=work!$A$7,work!$B$7*$J31/2,IF(AD31=work!$A$8,work!$B$8*$J31/2,IF(AD31=work!$A$9,work!$B$9*$J31/2)))))</f>
        <v/>
      </c>
      <c r="AN31" s="40" t="str">
        <f>IF($I31&lt;&gt;work!$A$2,"",IF(V31="","",IF(V31=work!$A$7,work!$B$7*$N31/2,IF(V31=work!$A$8,work!$B$8*$N31/2,IF(V31=work!$A$9,work!$B$9*$N31/2)))))</f>
        <v/>
      </c>
      <c r="AO31" s="14" t="str">
        <f>IF($I31&lt;&gt;work!$A$2,"",IF(W31="","",IF(W31=work!$A$7,work!$B$7*$N31/2,IF(W31=work!$A$8,work!$B$8*$N31/2,IF(W31=work!$A$9,work!$B$9*$N31/2)))))</f>
        <v/>
      </c>
      <c r="AP31" s="14" t="str">
        <f>IF($I31&lt;&gt;work!$A$2,"",IF(X31="","",IF(X31=work!$A$7,work!$B$7*$N31/2,IF(X31=work!$A$8,work!$B$8*$N31/2,IF(X31=work!$A$9,work!$B$9*$N31/2)))))</f>
        <v/>
      </c>
      <c r="AQ31" s="14" t="str">
        <f>IF($I31&lt;&gt;work!$A$2,"",IF(Y31="","",IF(Y31=work!$A$7,work!$B$7*$N31/2,IF(Y31=work!$A$8,work!$B$8*$N31/2,IF(Y31=work!$A$9,work!$B$9*$N31/2)))))</f>
        <v/>
      </c>
      <c r="AR31" s="14" t="str">
        <f>IF($I31&lt;&gt;work!$A$2,"",IF(Z31="","",IF(Z31=work!$A$7,work!$B$7*$N31/2,IF(Z31=work!$A$8,work!$B$8*$N31/2,IF(Z31=work!$A$9,work!$B$9*$N31/2)))))</f>
        <v/>
      </c>
      <c r="AS31" s="14" t="str">
        <f>IF($I31&lt;&gt;work!$A$2,"",IF(AA31="","",IF(AA31=work!$A$7,work!$B$7*$N31/2,IF(AA31=work!$A$8,work!$B$8*$N31/2,IF(AA31=work!$A$9,work!$B$9*$N31/2)))))</f>
        <v/>
      </c>
      <c r="AT31" s="14" t="str">
        <f>IF($I31&lt;&gt;work!$A$2,"",IF(AB31="","",IF(AB31=work!$A$7,work!$B$7*$N31/2,IF(AB31=work!$A$8,work!$B$8*$N31/2,IF(AB31=work!$A$9,work!$B$9*$N31/2)))))</f>
        <v/>
      </c>
      <c r="AU31" s="14" t="str">
        <f>IF($I31&lt;&gt;work!$A$2,"",IF(AC31="","",IF(AC31=work!$A$7,work!$B$7*$N31/2,IF(AC31=work!$A$8,work!$B$8*$N31/2,IF(AC31=work!$A$9,work!$B$9*$N31/2)))))</f>
        <v/>
      </c>
      <c r="AV31" s="33" t="str">
        <f>IF($I31&lt;&gt;work!$A$2,"",IF(AD31="","",IF(AD31=work!$A$7,work!$B$7*$N31/2,IF(AD31=work!$A$8,work!$B$8*$N31/2,IF(AD31=work!$A$9,work!$B$9*$N31/2)))))</f>
        <v/>
      </c>
      <c r="AW31" s="40">
        <f>COUNTIF(V31:AD31,work!$A$7)*work!$B$7+COUNTIF(V31:AD31,work!$A$8)*work!$B$8+COUNTIF(V31:AD31,work!$A$9)*work!$B$9</f>
        <v>0.8</v>
      </c>
      <c r="AX31" s="15" t="str">
        <f t="shared" si="2"/>
        <v>OK</v>
      </c>
    </row>
    <row r="32" spans="2:51" ht="20" customHeight="1">
      <c r="B32" s="236"/>
      <c r="C32" s="237"/>
      <c r="D32" s="325"/>
      <c r="E32" s="326"/>
      <c r="F32" s="326"/>
      <c r="G32" s="327"/>
      <c r="H32" s="102" t="s">
        <v>13</v>
      </c>
      <c r="I32" s="118"/>
      <c r="J32" s="34">
        <v>2</v>
      </c>
      <c r="K32" s="8"/>
      <c r="L32" s="8"/>
      <c r="M32" s="35"/>
      <c r="N32" s="34">
        <v>2</v>
      </c>
      <c r="O32" s="8"/>
      <c r="P32" s="8"/>
      <c r="Q32" s="6"/>
      <c r="R32" s="38">
        <f>IF($I32=work!$A$2,IF($I$21=work!$B$2,J32,IF($I$21=work!$B$3,N32,0)),0)</f>
        <v>0</v>
      </c>
      <c r="S32" s="8">
        <f>IF($I32=work!$A$2,IF($I$21=work!$B$2,K32,IF($I$21=work!$B$3,O32,0)),0)</f>
        <v>0</v>
      </c>
      <c r="T32" s="8">
        <f>IF($I32=work!$A$2,IF($I$21=work!$B$2,L32,IF($I$21=work!$B$3,P32,0)),0)</f>
        <v>0</v>
      </c>
      <c r="U32" s="35">
        <f>IF($I32=work!$A$2,IF($I$21=work!$B$2,M32,IF($I$21=work!$B$3,Q32,0)),0)</f>
        <v>0</v>
      </c>
      <c r="V32" s="26"/>
      <c r="W32" s="8" t="s">
        <v>127</v>
      </c>
      <c r="X32" s="8" t="s">
        <v>138</v>
      </c>
      <c r="Y32" s="8"/>
      <c r="Z32" s="8"/>
      <c r="AA32" s="8"/>
      <c r="AB32" s="8"/>
      <c r="AC32" s="8"/>
      <c r="AD32" s="35"/>
      <c r="AE32" s="38" t="str">
        <f>IF($I32&lt;&gt;work!$A$2,"",IF(V32="","",IF(V32=work!$A$7,work!$B$7*$J32/2,IF(V32=work!$A$8,work!$B$8*$J32/2,IF(V32=work!$A$9,work!$B$9*$J32/2)))))</f>
        <v/>
      </c>
      <c r="AF32" s="8" t="str">
        <f>IF($I32&lt;&gt;work!$A$2,"",IF(W32="","",IF(W32=work!$A$7,work!$B$7*$J32/2,IF(W32=work!$A$8,work!$B$8*$J32/2,IF(W32=work!$A$9,work!$B$9*$J32/2)))))</f>
        <v/>
      </c>
      <c r="AG32" s="8" t="str">
        <f>IF($I32&lt;&gt;work!$A$2,"",IF(X32="","",IF(X32=work!$A$7,work!$B$7*$J32/2,IF(X32=work!$A$8,work!$B$8*$J32/2,IF(X32=work!$A$9,work!$B$9*$J32/2)))))</f>
        <v/>
      </c>
      <c r="AH32" s="8" t="str">
        <f>IF($I32&lt;&gt;work!$A$2,"",IF(Y32="","",IF(Y32=work!$A$7,work!$B$7*$J32/2,IF(Y32=work!$A$8,work!$B$8*$J32/2,IF(Y32=work!$A$9,work!$B$9*$J32/2)))))</f>
        <v/>
      </c>
      <c r="AI32" s="8" t="str">
        <f>IF($I32&lt;&gt;work!$A$2,"",IF(Z32="","",IF(Z32=work!$A$7,work!$B$7*$J32/2,IF(Z32=work!$A$8,work!$B$8*$J32/2,IF(Z32=work!$A$9,work!$B$9*$J32/2)))))</f>
        <v/>
      </c>
      <c r="AJ32" s="8" t="str">
        <f>IF($I32&lt;&gt;work!$A$2,"",IF(AA32="","",IF(AA32=work!$A$7,work!$B$7*$J32/2,IF(AA32=work!$A$8,work!$B$8*$J32/2,IF(AA32=work!$A$9,work!$B$9*$J32/2)))))</f>
        <v/>
      </c>
      <c r="AK32" s="8" t="str">
        <f>IF($I32&lt;&gt;work!$A$2,"",IF(AB32="","",IF(AB32=work!$A$7,work!$B$7*$J32/2,IF(AB32=work!$A$8,work!$B$8*$J32/2,IF(AB32=work!$A$9,work!$B$9*$J32/2)))))</f>
        <v/>
      </c>
      <c r="AL32" s="8" t="str">
        <f>IF($I32&lt;&gt;work!$A$2,"",IF(AC32="","",IF(AC32=work!$A$7,work!$B$7*$J32/2,IF(AC32=work!$A$8,work!$B$8*$J32/2,IF(AC32=work!$A$9,work!$B$9*$J32/2)))))</f>
        <v/>
      </c>
      <c r="AM32" s="35" t="str">
        <f>IF($I32&lt;&gt;work!$A$2,"",IF(AD32="","",IF(AD32=work!$A$7,work!$B$7*$J32/2,IF(AD32=work!$A$8,work!$B$8*$J32/2,IF(AD32=work!$A$9,work!$B$9*$J32/2)))))</f>
        <v/>
      </c>
      <c r="AN32" s="38" t="str">
        <f>IF($I32&lt;&gt;work!$A$2,"",IF(V32="","",IF(V32=work!$A$7,work!$B$7*$N32/2,IF(V32=work!$A$8,work!$B$8*$N32/2,IF(V32=work!$A$9,work!$B$9*$N32/2)))))</f>
        <v/>
      </c>
      <c r="AO32" s="8" t="str">
        <f>IF($I32&lt;&gt;work!$A$2,"",IF(W32="","",IF(W32=work!$A$7,work!$B$7*$N32/2,IF(W32=work!$A$8,work!$B$8*$N32/2,IF(W32=work!$A$9,work!$B$9*$N32/2)))))</f>
        <v/>
      </c>
      <c r="AP32" s="8" t="str">
        <f>IF($I32&lt;&gt;work!$A$2,"",IF(X32="","",IF(X32=work!$A$7,work!$B$7*$N32/2,IF(X32=work!$A$8,work!$B$8*$N32/2,IF(X32=work!$A$9,work!$B$9*$N32/2)))))</f>
        <v/>
      </c>
      <c r="AQ32" s="8" t="str">
        <f>IF($I32&lt;&gt;work!$A$2,"",IF(Y32="","",IF(Y32=work!$A$7,work!$B$7*$N32/2,IF(Y32=work!$A$8,work!$B$8*$N32/2,IF(Y32=work!$A$9,work!$B$9*$N32/2)))))</f>
        <v/>
      </c>
      <c r="AR32" s="8" t="str">
        <f>IF($I32&lt;&gt;work!$A$2,"",IF(Z32="","",IF(Z32=work!$A$7,work!$B$7*$N32/2,IF(Z32=work!$A$8,work!$B$8*$N32/2,IF(Z32=work!$A$9,work!$B$9*$N32/2)))))</f>
        <v/>
      </c>
      <c r="AS32" s="8" t="str">
        <f>IF($I32&lt;&gt;work!$A$2,"",IF(AA32="","",IF(AA32=work!$A$7,work!$B$7*$N32/2,IF(AA32=work!$A$8,work!$B$8*$N32/2,IF(AA32=work!$A$9,work!$B$9*$N32/2)))))</f>
        <v/>
      </c>
      <c r="AT32" s="8" t="str">
        <f>IF($I32&lt;&gt;work!$A$2,"",IF(AB32="","",IF(AB32=work!$A$7,work!$B$7*$N32/2,IF(AB32=work!$A$8,work!$B$8*$N32/2,IF(AB32=work!$A$9,work!$B$9*$N32/2)))))</f>
        <v/>
      </c>
      <c r="AU32" s="8" t="str">
        <f>IF($I32&lt;&gt;work!$A$2,"",IF(AC32="","",IF(AC32=work!$A$7,work!$B$7*$N32/2,IF(AC32=work!$A$8,work!$B$8*$N32/2,IF(AC32=work!$A$9,work!$B$9*$N32/2)))))</f>
        <v/>
      </c>
      <c r="AV32" s="35" t="str">
        <f>IF($I32&lt;&gt;work!$A$2,"",IF(AD32="","",IF(AD32=work!$A$7,work!$B$7*$N32/2,IF(AD32=work!$A$8,work!$B$8*$N32/2,IF(AD32=work!$A$9,work!$B$9*$N32/2)))))</f>
        <v/>
      </c>
      <c r="AW32" s="38">
        <f>COUNTIF(V32:AD32,work!$A$7)*work!$B$7+COUNTIF(V32:AD32,work!$A$8)*work!$B$8+COUNTIF(V32:AD32,work!$A$9)*work!$B$9</f>
        <v>0.8</v>
      </c>
      <c r="AX32" s="16" t="str">
        <f t="shared" si="2"/>
        <v>OK</v>
      </c>
    </row>
    <row r="33" spans="2:50" ht="20" customHeight="1">
      <c r="B33" s="236"/>
      <c r="C33" s="237"/>
      <c r="D33" s="325"/>
      <c r="E33" s="326"/>
      <c r="F33" s="326"/>
      <c r="G33" s="327"/>
      <c r="H33" s="102" t="s">
        <v>37</v>
      </c>
      <c r="I33" s="118"/>
      <c r="J33" s="34">
        <v>2</v>
      </c>
      <c r="K33" s="8"/>
      <c r="L33" s="8"/>
      <c r="M33" s="35"/>
      <c r="N33" s="34">
        <v>2</v>
      </c>
      <c r="O33" s="8"/>
      <c r="P33" s="8"/>
      <c r="Q33" s="6"/>
      <c r="R33" s="38">
        <f>IF($I33=work!$A$2,IF($I$21=work!$B$2,J33,IF($I$21=work!$B$3,N33,0)),0)</f>
        <v>0</v>
      </c>
      <c r="S33" s="8">
        <f>IF($I33=work!$A$2,IF($I$21=work!$B$2,K33,IF($I$21=work!$B$3,O33,0)),0)</f>
        <v>0</v>
      </c>
      <c r="T33" s="8">
        <f>IF($I33=work!$A$2,IF($I$21=work!$B$2,L33,IF($I$21=work!$B$3,P33,0)),0)</f>
        <v>0</v>
      </c>
      <c r="U33" s="35">
        <f>IF($I33=work!$A$2,IF($I$21=work!$B$2,M33,IF($I$21=work!$B$3,Q33,0)),0)</f>
        <v>0</v>
      </c>
      <c r="V33" s="26"/>
      <c r="W33" s="8" t="s">
        <v>122</v>
      </c>
      <c r="X33" s="8" t="s">
        <v>138</v>
      </c>
      <c r="Y33" s="8"/>
      <c r="Z33" s="8"/>
      <c r="AA33" s="8"/>
      <c r="AB33" s="8"/>
      <c r="AC33" s="8"/>
      <c r="AD33" s="35"/>
      <c r="AE33" s="38" t="str">
        <f>IF($I33&lt;&gt;work!$A$2,"",IF(V33="","",IF(V33=work!$A$7,work!$B$7*$J33/2,IF(V33=work!$A$8,work!$B$8*$J33/2,IF(V33=work!$A$9,work!$B$9*$J33/2)))))</f>
        <v/>
      </c>
      <c r="AF33" s="8" t="str">
        <f>IF($I33&lt;&gt;work!$A$2,"",IF(W33="","",IF(W33=work!$A$7,work!$B$7*$J33/2,IF(W33=work!$A$8,work!$B$8*$J33/2,IF(W33=work!$A$9,work!$B$9*$J33/2)))))</f>
        <v/>
      </c>
      <c r="AG33" s="8" t="str">
        <f>IF($I33&lt;&gt;work!$A$2,"",IF(X33="","",IF(X33=work!$A$7,work!$B$7*$J33/2,IF(X33=work!$A$8,work!$B$8*$J33/2,IF(X33=work!$A$9,work!$B$9*$J33/2)))))</f>
        <v/>
      </c>
      <c r="AH33" s="8" t="str">
        <f>IF($I33&lt;&gt;work!$A$2,"",IF(Y33="","",IF(Y33=work!$A$7,work!$B$7*$J33/2,IF(Y33=work!$A$8,work!$B$8*$J33/2,IF(Y33=work!$A$9,work!$B$9*$J33/2)))))</f>
        <v/>
      </c>
      <c r="AI33" s="8" t="str">
        <f>IF($I33&lt;&gt;work!$A$2,"",IF(Z33="","",IF(Z33=work!$A$7,work!$B$7*$J33/2,IF(Z33=work!$A$8,work!$B$8*$J33/2,IF(Z33=work!$A$9,work!$B$9*$J33/2)))))</f>
        <v/>
      </c>
      <c r="AJ33" s="8" t="str">
        <f>IF($I33&lt;&gt;work!$A$2,"",IF(AA33="","",IF(AA33=work!$A$7,work!$B$7*$J33/2,IF(AA33=work!$A$8,work!$B$8*$J33/2,IF(AA33=work!$A$9,work!$B$9*$J33/2)))))</f>
        <v/>
      </c>
      <c r="AK33" s="8" t="str">
        <f>IF($I33&lt;&gt;work!$A$2,"",IF(AB33="","",IF(AB33=work!$A$7,work!$B$7*$J33/2,IF(AB33=work!$A$8,work!$B$8*$J33/2,IF(AB33=work!$A$9,work!$B$9*$J33/2)))))</f>
        <v/>
      </c>
      <c r="AL33" s="8" t="str">
        <f>IF($I33&lt;&gt;work!$A$2,"",IF(AC33="","",IF(AC33=work!$A$7,work!$B$7*$J33/2,IF(AC33=work!$A$8,work!$B$8*$J33/2,IF(AC33=work!$A$9,work!$B$9*$J33/2)))))</f>
        <v/>
      </c>
      <c r="AM33" s="35" t="str">
        <f>IF($I33&lt;&gt;work!$A$2,"",IF(AD33="","",IF(AD33=work!$A$7,work!$B$7*$J33/2,IF(AD33=work!$A$8,work!$B$8*$J33/2,IF(AD33=work!$A$9,work!$B$9*$J33/2)))))</f>
        <v/>
      </c>
      <c r="AN33" s="38" t="str">
        <f>IF($I33&lt;&gt;work!$A$2,"",IF(V33="","",IF(V33=work!$A$7,work!$B$7*$N33/2,IF(V33=work!$A$8,work!$B$8*$N33/2,IF(V33=work!$A$9,work!$B$9*$N33/2)))))</f>
        <v/>
      </c>
      <c r="AO33" s="8" t="str">
        <f>IF($I33&lt;&gt;work!$A$2,"",IF(W33="","",IF(W33=work!$A$7,work!$B$7*$N33/2,IF(W33=work!$A$8,work!$B$8*$N33/2,IF(W33=work!$A$9,work!$B$9*$N33/2)))))</f>
        <v/>
      </c>
      <c r="AP33" s="8" t="str">
        <f>IF($I33&lt;&gt;work!$A$2,"",IF(X33="","",IF(X33=work!$A$7,work!$B$7*$N33/2,IF(X33=work!$A$8,work!$B$8*$N33/2,IF(X33=work!$A$9,work!$B$9*$N33/2)))))</f>
        <v/>
      </c>
      <c r="AQ33" s="8" t="str">
        <f>IF($I33&lt;&gt;work!$A$2,"",IF(Y33="","",IF(Y33=work!$A$7,work!$B$7*$N33/2,IF(Y33=work!$A$8,work!$B$8*$N33/2,IF(Y33=work!$A$9,work!$B$9*$N33/2)))))</f>
        <v/>
      </c>
      <c r="AR33" s="8" t="str">
        <f>IF($I33&lt;&gt;work!$A$2,"",IF(Z33="","",IF(Z33=work!$A$7,work!$B$7*$N33/2,IF(Z33=work!$A$8,work!$B$8*$N33/2,IF(Z33=work!$A$9,work!$B$9*$N33/2)))))</f>
        <v/>
      </c>
      <c r="AS33" s="8" t="str">
        <f>IF($I33&lt;&gt;work!$A$2,"",IF(AA33="","",IF(AA33=work!$A$7,work!$B$7*$N33/2,IF(AA33=work!$A$8,work!$B$8*$N33/2,IF(AA33=work!$A$9,work!$B$9*$N33/2)))))</f>
        <v/>
      </c>
      <c r="AT33" s="8" t="str">
        <f>IF($I33&lt;&gt;work!$A$2,"",IF(AB33="","",IF(AB33=work!$A$7,work!$B$7*$N33/2,IF(AB33=work!$A$8,work!$B$8*$N33/2,IF(AB33=work!$A$9,work!$B$9*$N33/2)))))</f>
        <v/>
      </c>
      <c r="AU33" s="8" t="str">
        <f>IF($I33&lt;&gt;work!$A$2,"",IF(AC33="","",IF(AC33=work!$A$7,work!$B$7*$N33/2,IF(AC33=work!$A$8,work!$B$8*$N33/2,IF(AC33=work!$A$9,work!$B$9*$N33/2)))))</f>
        <v/>
      </c>
      <c r="AV33" s="35" t="str">
        <f>IF($I33&lt;&gt;work!$A$2,"",IF(AD33="","",IF(AD33=work!$A$7,work!$B$7*$N33/2,IF(AD33=work!$A$8,work!$B$8*$N33/2,IF(AD33=work!$A$9,work!$B$9*$N33/2)))))</f>
        <v/>
      </c>
      <c r="AW33" s="38">
        <f>COUNTIF(V33:AD33,work!$A$7)*work!$B$7+COUNTIF(V33:AD33,work!$A$8)*work!$B$8+COUNTIF(V33:AD33,work!$A$9)*work!$B$9</f>
        <v>0.8</v>
      </c>
      <c r="AX33" s="16" t="str">
        <f t="shared" si="2"/>
        <v>OK</v>
      </c>
    </row>
    <row r="34" spans="2:50" ht="20" customHeight="1">
      <c r="B34" s="236"/>
      <c r="C34" s="237"/>
      <c r="D34" s="325"/>
      <c r="E34" s="326"/>
      <c r="F34" s="326"/>
      <c r="G34" s="327"/>
      <c r="H34" s="114" t="s">
        <v>35</v>
      </c>
      <c r="I34" s="118"/>
      <c r="J34" s="38"/>
      <c r="K34" s="8"/>
      <c r="L34" s="12">
        <v>2</v>
      </c>
      <c r="M34" s="35"/>
      <c r="N34" s="38"/>
      <c r="O34" s="8"/>
      <c r="P34" s="12">
        <v>2</v>
      </c>
      <c r="Q34" s="6"/>
      <c r="R34" s="38">
        <f>IF($I34=work!$A$2,IF($I$21=work!$B$2,J34,IF($I$21=work!$B$3,N34,0)),0)</f>
        <v>0</v>
      </c>
      <c r="S34" s="8">
        <f>IF($I34=work!$A$2,IF($I$21=work!$B$2,K34,IF($I$21=work!$B$3,O34,0)),0)</f>
        <v>0</v>
      </c>
      <c r="T34" s="8">
        <f>IF($I34=work!$A$2,IF($I$21=work!$B$2,L34,IF($I$21=work!$B$3,P34,0)),0)</f>
        <v>0</v>
      </c>
      <c r="U34" s="35">
        <f>IF($I34=work!$A$2,IF($I$21=work!$B$2,M34,IF($I$21=work!$B$3,Q34,0)),0)</f>
        <v>0</v>
      </c>
      <c r="V34" s="26"/>
      <c r="W34" s="8" t="s">
        <v>128</v>
      </c>
      <c r="X34" s="8" t="s">
        <v>138</v>
      </c>
      <c r="Y34" s="8"/>
      <c r="Z34" s="8"/>
      <c r="AA34" s="8"/>
      <c r="AB34" s="8"/>
      <c r="AC34" s="8"/>
      <c r="AD34" s="35"/>
      <c r="AE34" s="38" t="str">
        <f>IF($I34&lt;&gt;work!$A$2,"",IF(V34="","",IF(V34=work!$A$7,work!$B$7*$L34/2,IF(V34=work!$A$8,work!$B$8*$L34/2,IF(V34=work!$A$9,work!$B$9*$L34/2)))))</f>
        <v/>
      </c>
      <c r="AF34" s="8" t="str">
        <f>IF($I34&lt;&gt;work!$A$2,"",IF(W34="","",IF(W34=work!$A$7,work!$B$7*$L34/2,IF(W34=work!$A$8,work!$B$8*$L34/2,IF(W34=work!$A$9,work!$B$9*$L34/2)))))</f>
        <v/>
      </c>
      <c r="AG34" s="8" t="str">
        <f>IF($I34&lt;&gt;work!$A$2,"",IF(X34="","",IF(X34=work!$A$7,work!$B$7*$L34/2,IF(X34=work!$A$8,work!$B$8*$L34/2,IF(X34=work!$A$9,work!$B$9*$L34/2)))))</f>
        <v/>
      </c>
      <c r="AH34" s="8" t="str">
        <f>IF($I34&lt;&gt;work!$A$2,"",IF(Y34="","",IF(Y34=work!$A$7,work!$B$7*$L34/2,IF(Y34=work!$A$8,work!$B$8*$L34/2,IF(Y34=work!$A$9,work!$B$9*$L34/2)))))</f>
        <v/>
      </c>
      <c r="AI34" s="8" t="str">
        <f>IF($I34&lt;&gt;work!$A$2,"",IF(Z34="","",IF(Z34=work!$A$7,work!$B$7*$L34/2,IF(Z34=work!$A$8,work!$B$8*$L34/2,IF(Z34=work!$A$9,work!$B$9*$L34/2)))))</f>
        <v/>
      </c>
      <c r="AJ34" s="8" t="str">
        <f>IF($I34&lt;&gt;work!$A$2,"",IF(AA34="","",IF(AA34=work!$A$7,work!$B$7*$L34/2,IF(AA34=work!$A$8,work!$B$8*$L34/2,IF(AA34=work!$A$9,work!$B$9*$L34/2)))))</f>
        <v/>
      </c>
      <c r="AK34" s="8" t="str">
        <f>IF($I34&lt;&gt;work!$A$2,"",IF(AB34="","",IF(AB34=work!$A$7,work!$B$7*$L34/2,IF(AB34=work!$A$8,work!$B$8*$L34/2,IF(AB34=work!$A$9,work!$B$9*$L34/2)))))</f>
        <v/>
      </c>
      <c r="AL34" s="8" t="str">
        <f>IF($I34&lt;&gt;work!$A$2,"",IF(AC34="","",IF(AC34=work!$A$7,work!$B$7*$L34/2,IF(AC34=work!$A$8,work!$B$8*$L34/2,IF(AC34=work!$A$9,work!$B$9*$L34/2)))))</f>
        <v/>
      </c>
      <c r="AM34" s="35" t="str">
        <f>IF($I34&lt;&gt;work!$A$2,"",IF(AD34="","",IF(AD34=work!$A$7,work!$B$7*$L34/2,IF(AD34=work!$A$8,work!$B$8*$L34/2,IF(AD34=work!$A$9,work!$B$9*$L34/2)))))</f>
        <v/>
      </c>
      <c r="AN34" s="38" t="str">
        <f>IF($I34&lt;&gt;work!$A$2,"",IF(V34="","",IF(V34=work!$A$7,work!$B$7*$P34/2,IF(V34=work!$A$8,work!$B$8*$P34/2,IF(V34=work!$A$9,work!$B$9*$P34/2)))))</f>
        <v/>
      </c>
      <c r="AO34" s="8" t="str">
        <f>IF($I34&lt;&gt;work!$A$2,"",IF(W34="","",IF(W34=work!$A$7,work!$B$7*$P34/2,IF(W34=work!$A$8,work!$B$8*$P34/2,IF(W34=work!$A$9,work!$B$9*$P34/2)))))</f>
        <v/>
      </c>
      <c r="AP34" s="8" t="str">
        <f>IF($I34&lt;&gt;work!$A$2,"",IF(X34="","",IF(X34=work!$A$7,work!$B$7*$P34/2,IF(X34=work!$A$8,work!$B$8*$P34/2,IF(X34=work!$A$9,work!$B$9*$P34/2)))))</f>
        <v/>
      </c>
      <c r="AQ34" s="8" t="str">
        <f>IF($I34&lt;&gt;work!$A$2,"",IF(Y34="","",IF(Y34=work!$A$7,work!$B$7*$P34/2,IF(Y34=work!$A$8,work!$B$8*$P34/2,IF(Y34=work!$A$9,work!$B$9*$P34/2)))))</f>
        <v/>
      </c>
      <c r="AR34" s="8" t="str">
        <f>IF($I34&lt;&gt;work!$A$2,"",IF(Z34="","",IF(Z34=work!$A$7,work!$B$7*$P34/2,IF(Z34=work!$A$8,work!$B$8*$P34/2,IF(Z34=work!$A$9,work!$B$9*$P34/2)))))</f>
        <v/>
      </c>
      <c r="AS34" s="8" t="str">
        <f>IF($I34&lt;&gt;work!$A$2,"",IF(AA34="","",IF(AA34=work!$A$7,work!$B$7*$P34/2,IF(AA34=work!$A$8,work!$B$8*$P34/2,IF(AA34=work!$A$9,work!$B$9*$P34/2)))))</f>
        <v/>
      </c>
      <c r="AT34" s="8" t="str">
        <f>IF($I34&lt;&gt;work!$A$2,"",IF(AB34="","",IF(AB34=work!$A$7,work!$B$7*$P34/2,IF(AB34=work!$A$8,work!$B$8*$P34/2,IF(AB34=work!$A$9,work!$B$9*$P34/2)))))</f>
        <v/>
      </c>
      <c r="AU34" s="8" t="str">
        <f>IF($I34&lt;&gt;work!$A$2,"",IF(AC34="","",IF(AC34=work!$A$7,work!$B$7*$P34/2,IF(AC34=work!$A$8,work!$B$8*$P34/2,IF(AC34=work!$A$9,work!$B$9*$P34/2)))))</f>
        <v/>
      </c>
      <c r="AV34" s="35" t="str">
        <f>IF($I34&lt;&gt;work!$A$2,"",IF(AD34="","",IF(AD34=work!$A$7,work!$B$7*$P34/2,IF(AD34=work!$A$8,work!$B$8*$P34/2,IF(AD34=work!$A$9,work!$B$9*$P34/2)))))</f>
        <v/>
      </c>
      <c r="AW34" s="38">
        <f>COUNTIF(V34:AD34,work!$A$7)*work!$B$7+COUNTIF(V34:AD34,work!$A$8)*work!$B$8+COUNTIF(V34:AD34,work!$A$9)*work!$B$9</f>
        <v>0.8</v>
      </c>
      <c r="AX34" s="16" t="str">
        <f t="shared" si="2"/>
        <v>OK</v>
      </c>
    </row>
    <row r="35" spans="2:50" ht="20" customHeight="1">
      <c r="B35" s="236"/>
      <c r="C35" s="237"/>
      <c r="D35" s="325"/>
      <c r="E35" s="326"/>
      <c r="F35" s="326"/>
      <c r="G35" s="327"/>
      <c r="H35" s="102" t="s">
        <v>12</v>
      </c>
      <c r="I35" s="118"/>
      <c r="J35" s="34">
        <v>2</v>
      </c>
      <c r="K35" s="8"/>
      <c r="L35" s="8"/>
      <c r="M35" s="35"/>
      <c r="N35" s="34">
        <v>2</v>
      </c>
      <c r="O35" s="8"/>
      <c r="P35" s="8"/>
      <c r="Q35" s="6"/>
      <c r="R35" s="38">
        <f>IF($I35=work!$A$2,IF($I$21=work!$B$2,J35,IF($I$21=work!$B$3,N35,0)),0)</f>
        <v>0</v>
      </c>
      <c r="S35" s="8">
        <f>IF($I35=work!$A$2,IF($I$21=work!$B$2,K35,IF($I$21=work!$B$3,O35,0)),0)</f>
        <v>0</v>
      </c>
      <c r="T35" s="8">
        <f>IF($I35=work!$A$2,IF($I$21=work!$B$2,L35,IF($I$21=work!$B$3,P35,0)),0)</f>
        <v>0</v>
      </c>
      <c r="U35" s="35">
        <f>IF($I35=work!$A$2,IF($I$21=work!$B$2,M35,IF($I$21=work!$B$3,Q35,0)),0)</f>
        <v>0</v>
      </c>
      <c r="V35" s="26"/>
      <c r="W35" s="8" t="s">
        <v>128</v>
      </c>
      <c r="X35" s="8" t="s">
        <v>138</v>
      </c>
      <c r="Y35" s="8"/>
      <c r="Z35" s="8"/>
      <c r="AA35" s="8"/>
      <c r="AB35" s="8"/>
      <c r="AC35" s="8"/>
      <c r="AD35" s="35"/>
      <c r="AE35" s="38" t="str">
        <f>IF($I35&lt;&gt;work!$A$2,"",IF(V35="","",IF(V35=work!$A$7,work!$B$7*$J35/2,IF(V35=work!$A$8,work!$B$8*$J35/2,IF(V35=work!$A$9,work!$B$9*$J35/2)))))</f>
        <v/>
      </c>
      <c r="AF35" s="8" t="str">
        <f>IF($I35&lt;&gt;work!$A$2,"",IF(W35="","",IF(W35=work!$A$7,work!$B$7*$J35/2,IF(W35=work!$A$8,work!$B$8*$J35/2,IF(W35=work!$A$9,work!$B$9*$J35/2)))))</f>
        <v/>
      </c>
      <c r="AG35" s="8" t="str">
        <f>IF($I35&lt;&gt;work!$A$2,"",IF(X35="","",IF(X35=work!$A$7,work!$B$7*$J35/2,IF(X35=work!$A$8,work!$B$8*$J35/2,IF(X35=work!$A$9,work!$B$9*$J35/2)))))</f>
        <v/>
      </c>
      <c r="AH35" s="8" t="str">
        <f>IF($I35&lt;&gt;work!$A$2,"",IF(Y35="","",IF(Y35=work!$A$7,work!$B$7*$J35/2,IF(Y35=work!$A$8,work!$B$8*$J35/2,IF(Y35=work!$A$9,work!$B$9*$J35/2)))))</f>
        <v/>
      </c>
      <c r="AI35" s="8" t="str">
        <f>IF($I35&lt;&gt;work!$A$2,"",IF(Z35="","",IF(Z35=work!$A$7,work!$B$7*$J35/2,IF(Z35=work!$A$8,work!$B$8*$J35/2,IF(Z35=work!$A$9,work!$B$9*$J35/2)))))</f>
        <v/>
      </c>
      <c r="AJ35" s="8" t="str">
        <f>IF($I35&lt;&gt;work!$A$2,"",IF(AA35="","",IF(AA35=work!$A$7,work!$B$7*$J35/2,IF(AA35=work!$A$8,work!$B$8*$J35/2,IF(AA35=work!$A$9,work!$B$9*$J35/2)))))</f>
        <v/>
      </c>
      <c r="AK35" s="8" t="str">
        <f>IF($I35&lt;&gt;work!$A$2,"",IF(AB35="","",IF(AB35=work!$A$7,work!$B$7*$J35/2,IF(AB35=work!$A$8,work!$B$8*$J35/2,IF(AB35=work!$A$9,work!$B$9*$J35/2)))))</f>
        <v/>
      </c>
      <c r="AL35" s="8" t="str">
        <f>IF($I35&lt;&gt;work!$A$2,"",IF(AC35="","",IF(AC35=work!$A$7,work!$B$7*$J35/2,IF(AC35=work!$A$8,work!$B$8*$J35/2,IF(AC35=work!$A$9,work!$B$9*$J35/2)))))</f>
        <v/>
      </c>
      <c r="AM35" s="35" t="str">
        <f>IF($I35&lt;&gt;work!$A$2,"",IF(AD35="","",IF(AD35=work!$A$7,work!$B$7*$J35/2,IF(AD35=work!$A$8,work!$B$8*$J35/2,IF(AD35=work!$A$9,work!$B$9*$J35/2)))))</f>
        <v/>
      </c>
      <c r="AN35" s="38" t="str">
        <f>IF($I35&lt;&gt;work!$A$2,"",IF(V35="","",IF(V35=work!$A$7,work!$B$7*$N35/2,IF(V35=work!$A$8,work!$B$8*$N35/2,IF(V35=work!$A$9,work!$B$9*$N35/2)))))</f>
        <v/>
      </c>
      <c r="AO35" s="8" t="str">
        <f>IF($I35&lt;&gt;work!$A$2,"",IF(W35="","",IF(W35=work!$A$7,work!$B$7*$N35/2,IF(W35=work!$A$8,work!$B$8*$N35/2,IF(W35=work!$A$9,work!$B$9*$N35/2)))))</f>
        <v/>
      </c>
      <c r="AP35" s="8" t="str">
        <f>IF($I35&lt;&gt;work!$A$2,"",IF(X35="","",IF(X35=work!$A$7,work!$B$7*$N35/2,IF(X35=work!$A$8,work!$B$8*$N35/2,IF(X35=work!$A$9,work!$B$9*$N35/2)))))</f>
        <v/>
      </c>
      <c r="AQ35" s="8" t="str">
        <f>IF($I35&lt;&gt;work!$A$2,"",IF(Y35="","",IF(Y35=work!$A$7,work!$B$7*$N35/2,IF(Y35=work!$A$8,work!$B$8*$N35/2,IF(Y35=work!$A$9,work!$B$9*$N35/2)))))</f>
        <v/>
      </c>
      <c r="AR35" s="8" t="str">
        <f>IF($I35&lt;&gt;work!$A$2,"",IF(Z35="","",IF(Z35=work!$A$7,work!$B$7*$N35/2,IF(Z35=work!$A$8,work!$B$8*$N35/2,IF(Z35=work!$A$9,work!$B$9*$N35/2)))))</f>
        <v/>
      </c>
      <c r="AS35" s="8" t="str">
        <f>IF($I35&lt;&gt;work!$A$2,"",IF(AA35="","",IF(AA35=work!$A$7,work!$B$7*$N35/2,IF(AA35=work!$A$8,work!$B$8*$N35/2,IF(AA35=work!$A$9,work!$B$9*$N35/2)))))</f>
        <v/>
      </c>
      <c r="AT35" s="8" t="str">
        <f>IF($I35&lt;&gt;work!$A$2,"",IF(AB35="","",IF(AB35=work!$A$7,work!$B$7*$N35/2,IF(AB35=work!$A$8,work!$B$8*$N35/2,IF(AB35=work!$A$9,work!$B$9*$N35/2)))))</f>
        <v/>
      </c>
      <c r="AU35" s="8" t="str">
        <f>IF($I35&lt;&gt;work!$A$2,"",IF(AC35="","",IF(AC35=work!$A$7,work!$B$7*$N35/2,IF(AC35=work!$A$8,work!$B$8*$N35/2,IF(AC35=work!$A$9,work!$B$9*$N35/2)))))</f>
        <v/>
      </c>
      <c r="AV35" s="35" t="str">
        <f>IF($I35&lt;&gt;work!$A$2,"",IF(AD35="","",IF(AD35=work!$A$7,work!$B$7*$N35/2,IF(AD35=work!$A$8,work!$B$8*$N35/2,IF(AD35=work!$A$9,work!$B$9*$N35/2)))))</f>
        <v/>
      </c>
      <c r="AW35" s="38">
        <f>COUNTIF(V35:AD35,work!$A$7)*work!$B$7+COUNTIF(V35:AD35,work!$A$8)*work!$B$8+COUNTIF(V35:AD35,work!$A$9)*work!$B$9</f>
        <v>0.8</v>
      </c>
      <c r="AX35" s="16" t="str">
        <f t="shared" si="2"/>
        <v>OK</v>
      </c>
    </row>
    <row r="36" spans="2:50" ht="20" customHeight="1">
      <c r="B36" s="236"/>
      <c r="C36" s="237"/>
      <c r="D36" s="325"/>
      <c r="E36" s="326"/>
      <c r="F36" s="326"/>
      <c r="G36" s="327"/>
      <c r="H36" s="102" t="s">
        <v>14</v>
      </c>
      <c r="I36" s="118"/>
      <c r="J36" s="34">
        <v>2</v>
      </c>
      <c r="K36" s="8"/>
      <c r="L36" s="8"/>
      <c r="M36" s="35"/>
      <c r="N36" s="34">
        <v>2</v>
      </c>
      <c r="O36" s="8"/>
      <c r="P36" s="8"/>
      <c r="Q36" s="6"/>
      <c r="R36" s="38">
        <f>IF($I36=work!$A$2,IF($I$21=work!$B$2,J36,IF($I$21=work!$B$3,N36,0)),0)</f>
        <v>0</v>
      </c>
      <c r="S36" s="8">
        <f>IF($I36=work!$A$2,IF($I$21=work!$B$2,K36,IF($I$21=work!$B$3,O36,0)),0)</f>
        <v>0</v>
      </c>
      <c r="T36" s="8">
        <f>IF($I36=work!$A$2,IF($I$21=work!$B$2,L36,IF($I$21=work!$B$3,P36,0)),0)</f>
        <v>0</v>
      </c>
      <c r="U36" s="35">
        <f>IF($I36=work!$A$2,IF($I$21=work!$B$2,M36,IF($I$21=work!$B$3,Q36,0)),0)</f>
        <v>0</v>
      </c>
      <c r="V36" s="26"/>
      <c r="W36" s="8" t="s">
        <v>128</v>
      </c>
      <c r="X36" s="8" t="s">
        <v>138</v>
      </c>
      <c r="Y36" s="8"/>
      <c r="Z36" s="8"/>
      <c r="AA36" s="8"/>
      <c r="AB36" s="8"/>
      <c r="AC36" s="8"/>
      <c r="AD36" s="35"/>
      <c r="AE36" s="38" t="str">
        <f>IF($I36&lt;&gt;work!$A$2,"",IF(V36="","",IF(V36=work!$A$7,work!$B$7*$J36/2,IF(V36=work!$A$8,work!$B$8*$J36/2,IF(V36=work!$A$9,work!$B$9*$J36/2)))))</f>
        <v/>
      </c>
      <c r="AF36" s="8" t="str">
        <f>IF($I36&lt;&gt;work!$A$2,"",IF(W36="","",IF(W36=work!$A$7,work!$B$7*$J36/2,IF(W36=work!$A$8,work!$B$8*$J36/2,IF(W36=work!$A$9,work!$B$9*$J36/2)))))</f>
        <v/>
      </c>
      <c r="AG36" s="8" t="str">
        <f>IF($I36&lt;&gt;work!$A$2,"",IF(X36="","",IF(X36=work!$A$7,work!$B$7*$J36/2,IF(X36=work!$A$8,work!$B$8*$J36/2,IF(X36=work!$A$9,work!$B$9*$J36/2)))))</f>
        <v/>
      </c>
      <c r="AH36" s="8" t="str">
        <f>IF($I36&lt;&gt;work!$A$2,"",IF(Y36="","",IF(Y36=work!$A$7,work!$B$7*$J36/2,IF(Y36=work!$A$8,work!$B$8*$J36/2,IF(Y36=work!$A$9,work!$B$9*$J36/2)))))</f>
        <v/>
      </c>
      <c r="AI36" s="8" t="str">
        <f>IF($I36&lt;&gt;work!$A$2,"",IF(Z36="","",IF(Z36=work!$A$7,work!$B$7*$J36/2,IF(Z36=work!$A$8,work!$B$8*$J36/2,IF(Z36=work!$A$9,work!$B$9*$J36/2)))))</f>
        <v/>
      </c>
      <c r="AJ36" s="8" t="str">
        <f>IF($I36&lt;&gt;work!$A$2,"",IF(AA36="","",IF(AA36=work!$A$7,work!$B$7*$J36/2,IF(AA36=work!$A$8,work!$B$8*$J36/2,IF(AA36=work!$A$9,work!$B$9*$J36/2)))))</f>
        <v/>
      </c>
      <c r="AK36" s="8" t="str">
        <f>IF($I36&lt;&gt;work!$A$2,"",IF(AB36="","",IF(AB36=work!$A$7,work!$B$7*$J36/2,IF(AB36=work!$A$8,work!$B$8*$J36/2,IF(AB36=work!$A$9,work!$B$9*$J36/2)))))</f>
        <v/>
      </c>
      <c r="AL36" s="8" t="str">
        <f>IF($I36&lt;&gt;work!$A$2,"",IF(AC36="","",IF(AC36=work!$A$7,work!$B$7*$J36/2,IF(AC36=work!$A$8,work!$B$8*$J36/2,IF(AC36=work!$A$9,work!$B$9*$J36/2)))))</f>
        <v/>
      </c>
      <c r="AM36" s="35" t="str">
        <f>IF($I36&lt;&gt;work!$A$2,"",IF(AD36="","",IF(AD36=work!$A$7,work!$B$7*$J36/2,IF(AD36=work!$A$8,work!$B$8*$J36/2,IF(AD36=work!$A$9,work!$B$9*$J36/2)))))</f>
        <v/>
      </c>
      <c r="AN36" s="38" t="str">
        <f>IF($I36&lt;&gt;work!$A$2,"",IF(V36="","",IF(V36=work!$A$7,work!$B$7*$N36/2,IF(V36=work!$A$8,work!$B$8*$N36/2,IF(V36=work!$A$9,work!$B$9*$N36/2)))))</f>
        <v/>
      </c>
      <c r="AO36" s="8" t="str">
        <f>IF($I36&lt;&gt;work!$A$2,"",IF(W36="","",IF(W36=work!$A$7,work!$B$7*$N36/2,IF(W36=work!$A$8,work!$B$8*$N36/2,IF(W36=work!$A$9,work!$B$9*$N36/2)))))</f>
        <v/>
      </c>
      <c r="AP36" s="8" t="str">
        <f>IF($I36&lt;&gt;work!$A$2,"",IF(X36="","",IF(X36=work!$A$7,work!$B$7*$N36/2,IF(X36=work!$A$8,work!$B$8*$N36/2,IF(X36=work!$A$9,work!$B$9*$N36/2)))))</f>
        <v/>
      </c>
      <c r="AQ36" s="8" t="str">
        <f>IF($I36&lt;&gt;work!$A$2,"",IF(Y36="","",IF(Y36=work!$A$7,work!$B$7*$N36/2,IF(Y36=work!$A$8,work!$B$8*$N36/2,IF(Y36=work!$A$9,work!$B$9*$N36/2)))))</f>
        <v/>
      </c>
      <c r="AR36" s="8" t="str">
        <f>IF($I36&lt;&gt;work!$A$2,"",IF(Z36="","",IF(Z36=work!$A$7,work!$B$7*$N36/2,IF(Z36=work!$A$8,work!$B$8*$N36/2,IF(Z36=work!$A$9,work!$B$9*$N36/2)))))</f>
        <v/>
      </c>
      <c r="AS36" s="8" t="str">
        <f>IF($I36&lt;&gt;work!$A$2,"",IF(AA36="","",IF(AA36=work!$A$7,work!$B$7*$N36/2,IF(AA36=work!$A$8,work!$B$8*$N36/2,IF(AA36=work!$A$9,work!$B$9*$N36/2)))))</f>
        <v/>
      </c>
      <c r="AT36" s="8" t="str">
        <f>IF($I36&lt;&gt;work!$A$2,"",IF(AB36="","",IF(AB36=work!$A$7,work!$B$7*$N36/2,IF(AB36=work!$A$8,work!$B$8*$N36/2,IF(AB36=work!$A$9,work!$B$9*$N36/2)))))</f>
        <v/>
      </c>
      <c r="AU36" s="8" t="str">
        <f>IF($I36&lt;&gt;work!$A$2,"",IF(AC36="","",IF(AC36=work!$A$7,work!$B$7*$N36/2,IF(AC36=work!$A$8,work!$B$8*$N36/2,IF(AC36=work!$A$9,work!$B$9*$N36/2)))))</f>
        <v/>
      </c>
      <c r="AV36" s="35" t="str">
        <f>IF($I36&lt;&gt;work!$A$2,"",IF(AD36="","",IF(AD36=work!$A$7,work!$B$7*$N36/2,IF(AD36=work!$A$8,work!$B$8*$N36/2,IF(AD36=work!$A$9,work!$B$9*$N36/2)))))</f>
        <v/>
      </c>
      <c r="AW36" s="38">
        <f>COUNTIF(V36:AD36,work!$A$7)*work!$B$7+COUNTIF(V36:AD36,work!$A$8)*work!$B$8+COUNTIF(V36:AD36,work!$A$9)*work!$B$9</f>
        <v>0.8</v>
      </c>
      <c r="AX36" s="16" t="str">
        <f t="shared" si="2"/>
        <v>OK</v>
      </c>
    </row>
    <row r="37" spans="2:50" ht="20" customHeight="1">
      <c r="B37" s="236"/>
      <c r="C37" s="237"/>
      <c r="D37" s="325"/>
      <c r="E37" s="326"/>
      <c r="F37" s="326"/>
      <c r="G37" s="327"/>
      <c r="H37" s="28" t="s">
        <v>46</v>
      </c>
      <c r="I37" s="118"/>
      <c r="J37" s="38"/>
      <c r="K37" s="8"/>
      <c r="L37" s="8"/>
      <c r="M37" s="35">
        <v>1</v>
      </c>
      <c r="N37" s="38"/>
      <c r="O37" s="8"/>
      <c r="P37" s="8"/>
      <c r="Q37" s="6">
        <v>1</v>
      </c>
      <c r="R37" s="38">
        <f>IF($I37=work!$A$2,IF($I$21=work!$B$2,J37,IF($I$21=work!$B$3,N37,0)),0)</f>
        <v>0</v>
      </c>
      <c r="S37" s="8">
        <f>IF($I37=work!$A$2,IF($I$21=work!$B$2,K37,IF($I$21=work!$B$3,O37,0)),0)</f>
        <v>0</v>
      </c>
      <c r="T37" s="8">
        <f>IF($I37=work!$A$2,IF($I$21=work!$B$2,L37,IF($I$21=work!$B$3,P37,0)),0)</f>
        <v>0</v>
      </c>
      <c r="U37" s="35">
        <f>IF($I37=work!$A$2,IF($I$21=work!$B$2,M37,IF($I$21=work!$B$3,Q37,0)),0)</f>
        <v>0</v>
      </c>
      <c r="V37" s="26"/>
      <c r="W37" s="8" t="s">
        <v>122</v>
      </c>
      <c r="X37" s="8" t="s">
        <v>130</v>
      </c>
      <c r="Y37" s="8"/>
      <c r="Z37" s="8"/>
      <c r="AA37" s="8"/>
      <c r="AB37" s="8"/>
      <c r="AC37" s="8"/>
      <c r="AD37" s="35"/>
      <c r="AE37" s="38" t="str">
        <f>IF($I37&lt;&gt;work!$A$2,"",IF(V37="","",IF(V37=work!$A$7,work!$B$7*$M37/2,IF(V37=work!$A$8,work!$B$8*$M37/2,IF(V37=work!$A$9,work!$B$9*$M37/2)))))</f>
        <v/>
      </c>
      <c r="AF37" s="8" t="str">
        <f>IF($I37&lt;&gt;work!$A$2,"",IF(W37="","",IF(W37=work!$A$7,work!$B$7*$M37/2,IF(W37=work!$A$8,work!$B$8*$M37/2,IF(W37=work!$A$9,work!$B$9*$M37/2)))))</f>
        <v/>
      </c>
      <c r="AG37" s="8" t="str">
        <f>IF($I37&lt;&gt;work!$A$2,"",IF(X37="","",IF(X37=work!$A$7,work!$B$7*$M37/2,IF(X37=work!$A$8,work!$B$8*$M37/2,IF(X37=work!$A$9,work!$B$9*$M37/2)))))</f>
        <v/>
      </c>
      <c r="AH37" s="8" t="str">
        <f>IF($I37&lt;&gt;work!$A$2,"",IF(Y37="","",IF(Y37=work!$A$7,work!$B$7*$M37/2,IF(Y37=work!$A$8,work!$B$8*$M37/2,IF(Y37=work!$A$9,work!$B$9*$M37/2)))))</f>
        <v/>
      </c>
      <c r="AI37" s="8" t="str">
        <f>IF($I37&lt;&gt;work!$A$2,"",IF(Z37="","",IF(Z37=work!$A$7,work!$B$7*$M37/2,IF(Z37=work!$A$8,work!$B$8*$M37/2,IF(Z37=work!$A$9,work!$B$9*$M37/2)))))</f>
        <v/>
      </c>
      <c r="AJ37" s="8" t="str">
        <f>IF($I37&lt;&gt;work!$A$2,"",IF(AA37="","",IF(AA37=work!$A$7,work!$B$7*$M37/2,IF(AA37=work!$A$8,work!$B$8*$M37/2,IF(AA37=work!$A$9,work!$B$9*$M37/2)))))</f>
        <v/>
      </c>
      <c r="AK37" s="8" t="str">
        <f>IF($I37&lt;&gt;work!$A$2,"",IF(AB37="","",IF(AB37=work!$A$7,work!$B$7*$M37/2,IF(AB37=work!$A$8,work!$B$8*$M37/2,IF(AB37=work!$A$9,work!$B$9*$M37/2)))))</f>
        <v/>
      </c>
      <c r="AL37" s="8" t="str">
        <f>IF($I37&lt;&gt;work!$A$2,"",IF(AC37="","",IF(AC37=work!$A$7,work!$B$7*$M37/2,IF(AC37=work!$A$8,work!$B$8*$M37/2,IF(AC37=work!$A$9,work!$B$9*$M37/2)))))</f>
        <v/>
      </c>
      <c r="AM37" s="35" t="str">
        <f>IF($I37&lt;&gt;work!$A$2,"",IF(AD37="","",IF(AD37=work!$A$7,work!$B$7*$M37/2,IF(AD37=work!$A$8,work!$B$8*$M37/2,IF(AD37=work!$A$9,work!$B$9*$M37/2)))))</f>
        <v/>
      </c>
      <c r="AN37" s="38" t="str">
        <f>IF($I37&lt;&gt;work!$A$2,"",IF(V37="","",IF(V37=work!$A$7,work!$B$7*$Q37/2,IF(V37=work!$A$8,work!$B$8*$Q37/2,IF(V37=work!$A$9,work!$B$9*$Q37/2)))))</f>
        <v/>
      </c>
      <c r="AO37" s="8" t="str">
        <f>IF($I37&lt;&gt;work!$A$2,"",IF(W37="","",IF(W37=work!$A$7,work!$B$7*$Q37/2,IF(W37=work!$A$8,work!$B$8*$Q37/2,IF(W37=work!$A$9,work!$B$9*$Q37/2)))))</f>
        <v/>
      </c>
      <c r="AP37" s="8" t="str">
        <f>IF($I37&lt;&gt;work!$A$2,"",IF(X37="","",IF(X37=work!$A$7,work!$B$7*$Q37/2,IF(X37=work!$A$8,work!$B$8*$Q37/2,IF(X37=work!$A$9,work!$B$9*$Q37/2)))))</f>
        <v/>
      </c>
      <c r="AQ37" s="8" t="str">
        <f>IF($I37&lt;&gt;work!$A$2,"",IF(Y37="","",IF(Y37=work!$A$7,work!$B$7*$Q37/2,IF(Y37=work!$A$8,work!$B$8*$Q37/2,IF(Y37=work!$A$9,work!$B$9*$Q37/2)))))</f>
        <v/>
      </c>
      <c r="AR37" s="8" t="str">
        <f>IF($I37&lt;&gt;work!$A$2,"",IF(Z37="","",IF(Z37=work!$A$7,work!$B$7*$Q37/2,IF(Z37=work!$A$8,work!$B$8*$Q37/2,IF(Z37=work!$A$9,work!$B$9*$Q37/2)))))</f>
        <v/>
      </c>
      <c r="AS37" s="8" t="str">
        <f>IF($I37&lt;&gt;work!$A$2,"",IF(AA37="","",IF(AA37=work!$A$7,work!$B$7*$Q37/2,IF(AA37=work!$A$8,work!$B$8*$Q37/2,IF(AA37=work!$A$9,work!$B$9*$Q37/2)))))</f>
        <v/>
      </c>
      <c r="AT37" s="8" t="str">
        <f>IF($I37&lt;&gt;work!$A$2,"",IF(AB37="","",IF(AB37=work!$A$7,work!$B$7*$Q37/2,IF(AB37=work!$A$8,work!$B$8*$Q37/2,IF(AB37=work!$A$9,work!$B$9*$Q37/2)))))</f>
        <v/>
      </c>
      <c r="AU37" s="8" t="str">
        <f>IF($I37&lt;&gt;work!$A$2,"",IF(AC37="","",IF(AC37=work!$A$7,work!$B$7*$Q37/2,IF(AC37=work!$A$8,work!$B$8*$Q37/2,IF(AC37=work!$A$9,work!$B$9*$Q37/2)))))</f>
        <v/>
      </c>
      <c r="AV37" s="35" t="str">
        <f>IF($I37&lt;&gt;work!$A$2,"",IF(AD37="","",IF(AD37=work!$A$7,work!$B$7*$Q37/2,IF(AD37=work!$A$8,work!$B$8*$Q37/2,IF(AD37=work!$A$9,work!$B$9*$Q37/2)))))</f>
        <v/>
      </c>
      <c r="AW37" s="38">
        <f>COUNTIF(V37:AD37,work!$A$7)*work!$B$7+COUNTIF(V37:AD37,work!$A$8)*work!$B$8+COUNTIF(V37:AD37,work!$A$9)*work!$B$9</f>
        <v>0.8</v>
      </c>
      <c r="AX37" s="16" t="str">
        <f t="shared" ref="AX37" si="4">IF(AW37&lt;0.8,"UNDER",IF(AW37&gt;0.9,"OVER","OK"))</f>
        <v>OK</v>
      </c>
    </row>
    <row r="38" spans="2:50" ht="20" customHeight="1">
      <c r="B38" s="236"/>
      <c r="C38" s="237"/>
      <c r="D38" s="325"/>
      <c r="E38" s="326"/>
      <c r="F38" s="326"/>
      <c r="G38" s="327"/>
      <c r="H38" s="102" t="s">
        <v>23</v>
      </c>
      <c r="I38" s="118"/>
      <c r="J38" s="34">
        <v>2</v>
      </c>
      <c r="K38" s="8"/>
      <c r="L38" s="8"/>
      <c r="M38" s="35"/>
      <c r="N38" s="34">
        <v>2</v>
      </c>
      <c r="O38" s="8"/>
      <c r="P38" s="8"/>
      <c r="Q38" s="6"/>
      <c r="R38" s="38">
        <f>IF($I38=work!$A$2,IF($I$21=work!$B$2,J38,IF($I$21=work!$B$3,N38,0)),0)</f>
        <v>0</v>
      </c>
      <c r="S38" s="8">
        <f>IF($I38=work!$A$2,IF($I$21=work!$B$2,K38,IF($I$21=work!$B$3,O38,0)),0)</f>
        <v>0</v>
      </c>
      <c r="T38" s="8">
        <f>IF($I38=work!$A$2,IF($I$21=work!$B$2,L38,IF($I$21=work!$B$3,P38,0)),0)</f>
        <v>0</v>
      </c>
      <c r="U38" s="35">
        <f>IF($I38=work!$A$2,IF($I$21=work!$B$2,M38,IF($I$21=work!$B$3,Q38,0)),0)</f>
        <v>0</v>
      </c>
      <c r="V38" s="26"/>
      <c r="W38" s="8"/>
      <c r="X38" s="8" t="s">
        <v>138</v>
      </c>
      <c r="Y38" s="8" t="s">
        <v>128</v>
      </c>
      <c r="Z38" s="8"/>
      <c r="AA38" s="8"/>
      <c r="AB38" s="8"/>
      <c r="AC38" s="8"/>
      <c r="AD38" s="35"/>
      <c r="AE38" s="38" t="str">
        <f>IF($I38&lt;&gt;work!$A$2,"",IF(V38="","",IF(V38=work!$A$7,work!$B$7*$J38/2,IF(V38=work!$A$8,work!$B$8*$J38/2,IF(V38=work!$A$9,work!$B$9*$J38/2)))))</f>
        <v/>
      </c>
      <c r="AF38" s="8" t="str">
        <f>IF($I38&lt;&gt;work!$A$2,"",IF(W38="","",IF(W38=work!$A$7,work!$B$7*$J38/2,IF(W38=work!$A$8,work!$B$8*$J38/2,IF(W38=work!$A$9,work!$B$9*$J38/2)))))</f>
        <v/>
      </c>
      <c r="AG38" s="8" t="str">
        <f>IF($I38&lt;&gt;work!$A$2,"",IF(X38="","",IF(X38=work!$A$7,work!$B$7*$J38/2,IF(X38=work!$A$8,work!$B$8*$J38/2,IF(X38=work!$A$9,work!$B$9*$J38/2)))))</f>
        <v/>
      </c>
      <c r="AH38" s="8" t="str">
        <f>IF($I38&lt;&gt;work!$A$2,"",IF(Y38="","",IF(Y38=work!$A$7,work!$B$7*$J38/2,IF(Y38=work!$A$8,work!$B$8*$J38/2,IF(Y38=work!$A$9,work!$B$9*$J38/2)))))</f>
        <v/>
      </c>
      <c r="AI38" s="8" t="str">
        <f>IF($I38&lt;&gt;work!$A$2,"",IF(Z38="","",IF(Z38=work!$A$7,work!$B$7*$J38/2,IF(Z38=work!$A$8,work!$B$8*$J38/2,IF(Z38=work!$A$9,work!$B$9*$J38/2)))))</f>
        <v/>
      </c>
      <c r="AJ38" s="8" t="str">
        <f>IF($I38&lt;&gt;work!$A$2,"",IF(AA38="","",IF(AA38=work!$A$7,work!$B$7*$J38/2,IF(AA38=work!$A$8,work!$B$8*$J38/2,IF(AA38=work!$A$9,work!$B$9*$J38/2)))))</f>
        <v/>
      </c>
      <c r="AK38" s="8" t="str">
        <f>IF($I38&lt;&gt;work!$A$2,"",IF(AB38="","",IF(AB38=work!$A$7,work!$B$7*$J38/2,IF(AB38=work!$A$8,work!$B$8*$J38/2,IF(AB38=work!$A$9,work!$B$9*$J38/2)))))</f>
        <v/>
      </c>
      <c r="AL38" s="8" t="str">
        <f>IF($I38&lt;&gt;work!$A$2,"",IF(AC38="","",IF(AC38=work!$A$7,work!$B$7*$J38/2,IF(AC38=work!$A$8,work!$B$8*$J38/2,IF(AC38=work!$A$9,work!$B$9*$J38/2)))))</f>
        <v/>
      </c>
      <c r="AM38" s="35" t="str">
        <f>IF($I38&lt;&gt;work!$A$2,"",IF(AD38="","",IF(AD38=work!$A$7,work!$B$7*$J38/2,IF(AD38=work!$A$8,work!$B$8*$J38/2,IF(AD38=work!$A$9,work!$B$9*$J38/2)))))</f>
        <v/>
      </c>
      <c r="AN38" s="38" t="str">
        <f>IF($I38&lt;&gt;work!$A$2,"",IF(V38="","",IF(V38=work!$A$7,work!$B$7*$N38/2,IF(V38=work!$A$8,work!$B$8*$N38/2,IF(V38=work!$A$9,work!$B$9*$N38/2)))))</f>
        <v/>
      </c>
      <c r="AO38" s="8" t="str">
        <f>IF($I38&lt;&gt;work!$A$2,"",IF(W38="","",IF(W38=work!$A$7,work!$B$7*$N38/2,IF(W38=work!$A$8,work!$B$8*$N38/2,IF(W38=work!$A$9,work!$B$9*$N38/2)))))</f>
        <v/>
      </c>
      <c r="AP38" s="8" t="str">
        <f>IF($I38&lt;&gt;work!$A$2,"",IF(X38="","",IF(X38=work!$A$7,work!$B$7*$N38/2,IF(X38=work!$A$8,work!$B$8*$N38/2,IF(X38=work!$A$9,work!$B$9*$N38/2)))))</f>
        <v/>
      </c>
      <c r="AQ38" s="8" t="str">
        <f>IF($I38&lt;&gt;work!$A$2,"",IF(Y38="","",IF(Y38=work!$A$7,work!$B$7*$N38/2,IF(Y38=work!$A$8,work!$B$8*$N38/2,IF(Y38=work!$A$9,work!$B$9*$N38/2)))))</f>
        <v/>
      </c>
      <c r="AR38" s="8" t="str">
        <f>IF($I38&lt;&gt;work!$A$2,"",IF(Z38="","",IF(Z38=work!$A$7,work!$B$7*$N38/2,IF(Z38=work!$A$8,work!$B$8*$N38/2,IF(Z38=work!$A$9,work!$B$9*$N38/2)))))</f>
        <v/>
      </c>
      <c r="AS38" s="8" t="str">
        <f>IF($I38&lt;&gt;work!$A$2,"",IF(AA38="","",IF(AA38=work!$A$7,work!$B$7*$N38/2,IF(AA38=work!$A$8,work!$B$8*$N38/2,IF(AA38=work!$A$9,work!$B$9*$N38/2)))))</f>
        <v/>
      </c>
      <c r="AT38" s="8" t="str">
        <f>IF($I38&lt;&gt;work!$A$2,"",IF(AB38="","",IF(AB38=work!$A$7,work!$B$7*$N38/2,IF(AB38=work!$A$8,work!$B$8*$N38/2,IF(AB38=work!$A$9,work!$B$9*$N38/2)))))</f>
        <v/>
      </c>
      <c r="AU38" s="8" t="str">
        <f>IF($I38&lt;&gt;work!$A$2,"",IF(AC38="","",IF(AC38=work!$A$7,work!$B$7*$N38/2,IF(AC38=work!$A$8,work!$B$8*$N38/2,IF(AC38=work!$A$9,work!$B$9*$N38/2)))))</f>
        <v/>
      </c>
      <c r="AV38" s="35" t="str">
        <f>IF($I38&lt;&gt;work!$A$2,"",IF(AD38="","",IF(AD38=work!$A$7,work!$B$7*$N38/2,IF(AD38=work!$A$8,work!$B$8*$N38/2,IF(AD38=work!$A$9,work!$B$9*$N38/2)))))</f>
        <v/>
      </c>
      <c r="AW38" s="38">
        <f>COUNTIF(V38:AD38,work!$A$7)*work!$B$7+COUNTIF(V38:AD38,work!$A$8)*work!$B$8+COUNTIF(V38:AD38,work!$A$9)*work!$B$9</f>
        <v>0.8</v>
      </c>
      <c r="AX38" s="16" t="str">
        <f t="shared" si="2"/>
        <v>OK</v>
      </c>
    </row>
    <row r="39" spans="2:50" ht="20" customHeight="1">
      <c r="B39" s="236"/>
      <c r="C39" s="237"/>
      <c r="D39" s="325"/>
      <c r="E39" s="326"/>
      <c r="F39" s="326"/>
      <c r="G39" s="327"/>
      <c r="H39" s="102" t="s">
        <v>47</v>
      </c>
      <c r="I39" s="118"/>
      <c r="J39" s="34">
        <v>2</v>
      </c>
      <c r="K39" s="8"/>
      <c r="L39" s="8"/>
      <c r="M39" s="35"/>
      <c r="N39" s="34">
        <v>2</v>
      </c>
      <c r="O39" s="8"/>
      <c r="P39" s="8"/>
      <c r="Q39" s="6"/>
      <c r="R39" s="38">
        <f>IF($I39=work!$A$2,IF($I$21=work!$B$2,J39,IF($I$21=work!$B$3,N39,0)),0)</f>
        <v>0</v>
      </c>
      <c r="S39" s="8">
        <f>IF($I39=work!$A$2,IF($I$21=work!$B$2,K39,IF($I$21=work!$B$3,O39,0)),0)</f>
        <v>0</v>
      </c>
      <c r="T39" s="8">
        <f>IF($I39=work!$A$2,IF($I$21=work!$B$2,L39,IF($I$21=work!$B$3,P39,0)),0)</f>
        <v>0</v>
      </c>
      <c r="U39" s="35">
        <f>IF($I39=work!$A$2,IF($I$21=work!$B$2,M39,IF($I$21=work!$B$3,Q39,0)),0)</f>
        <v>0</v>
      </c>
      <c r="V39" s="26"/>
      <c r="W39" s="8" t="s">
        <v>128</v>
      </c>
      <c r="X39" s="8" t="s">
        <v>138</v>
      </c>
      <c r="Y39" s="8"/>
      <c r="Z39" s="8"/>
      <c r="AA39" s="8"/>
      <c r="AB39" s="8"/>
      <c r="AC39" s="8"/>
      <c r="AD39" s="35"/>
      <c r="AE39" s="38" t="str">
        <f>IF($I39&lt;&gt;work!$A$2,"",IF(V39="","",IF(V39=work!$A$7,work!$B$7*$J39/2,IF(V39=work!$A$8,work!$B$8*$J39/2,IF(V39=work!$A$9,work!$B$9*$J39/2)))))</f>
        <v/>
      </c>
      <c r="AF39" s="8" t="str">
        <f>IF($I39&lt;&gt;work!$A$2,"",IF(W39="","",IF(W39=work!$A$7,work!$B$7*$J39/2,IF(W39=work!$A$8,work!$B$8*$J39/2,IF(W39=work!$A$9,work!$B$9*$J39/2)))))</f>
        <v/>
      </c>
      <c r="AG39" s="8" t="str">
        <f>IF($I39&lt;&gt;work!$A$2,"",IF(X39="","",IF(X39=work!$A$7,work!$B$7*$J39/2,IF(X39=work!$A$8,work!$B$8*$J39/2,IF(X39=work!$A$9,work!$B$9*$J39/2)))))</f>
        <v/>
      </c>
      <c r="AH39" s="8" t="str">
        <f>IF($I39&lt;&gt;work!$A$2,"",IF(Y39="","",IF(Y39=work!$A$7,work!$B$7*$J39/2,IF(Y39=work!$A$8,work!$B$8*$J39/2,IF(Y39=work!$A$9,work!$B$9*$J39/2)))))</f>
        <v/>
      </c>
      <c r="AI39" s="8" t="str">
        <f>IF($I39&lt;&gt;work!$A$2,"",IF(Z39="","",IF(Z39=work!$A$7,work!$B$7*$J39/2,IF(Z39=work!$A$8,work!$B$8*$J39/2,IF(Z39=work!$A$9,work!$B$9*$J39/2)))))</f>
        <v/>
      </c>
      <c r="AJ39" s="8" t="str">
        <f>IF($I39&lt;&gt;work!$A$2,"",IF(AA39="","",IF(AA39=work!$A$7,work!$B$7*$J39/2,IF(AA39=work!$A$8,work!$B$8*$J39/2,IF(AA39=work!$A$9,work!$B$9*$J39/2)))))</f>
        <v/>
      </c>
      <c r="AK39" s="8" t="str">
        <f>IF($I39&lt;&gt;work!$A$2,"",IF(AB39="","",IF(AB39=work!$A$7,work!$B$7*$J39/2,IF(AB39=work!$A$8,work!$B$8*$J39/2,IF(AB39=work!$A$9,work!$B$9*$J39/2)))))</f>
        <v/>
      </c>
      <c r="AL39" s="8" t="str">
        <f>IF($I39&lt;&gt;work!$A$2,"",IF(AC39="","",IF(AC39=work!$A$7,work!$B$7*$J39/2,IF(AC39=work!$A$8,work!$B$8*$J39/2,IF(AC39=work!$A$9,work!$B$9*$J39/2)))))</f>
        <v/>
      </c>
      <c r="AM39" s="35" t="str">
        <f>IF($I39&lt;&gt;work!$A$2,"",IF(AD39="","",IF(AD39=work!$A$7,work!$B$7*$J39/2,IF(AD39=work!$A$8,work!$B$8*$J39/2,IF(AD39=work!$A$9,work!$B$9*$J39/2)))))</f>
        <v/>
      </c>
      <c r="AN39" s="38" t="str">
        <f>IF($I39&lt;&gt;work!$A$2,"",IF(V39="","",IF(V39=work!$A$7,work!$B$7*$N39/2,IF(V39=work!$A$8,work!$B$8*$N39/2,IF(V39=work!$A$9,work!$B$9*$N39/2)))))</f>
        <v/>
      </c>
      <c r="AO39" s="8" t="str">
        <f>IF($I39&lt;&gt;work!$A$2,"",IF(W39="","",IF(W39=work!$A$7,work!$B$7*$N39/2,IF(W39=work!$A$8,work!$B$8*$N39/2,IF(W39=work!$A$9,work!$B$9*$N39/2)))))</f>
        <v/>
      </c>
      <c r="AP39" s="8" t="str">
        <f>IF($I39&lt;&gt;work!$A$2,"",IF(X39="","",IF(X39=work!$A$7,work!$B$7*$N39/2,IF(X39=work!$A$8,work!$B$8*$N39/2,IF(X39=work!$A$9,work!$B$9*$N39/2)))))</f>
        <v/>
      </c>
      <c r="AQ39" s="8" t="str">
        <f>IF($I39&lt;&gt;work!$A$2,"",IF(Y39="","",IF(Y39=work!$A$7,work!$B$7*$N39/2,IF(Y39=work!$A$8,work!$B$8*$N39/2,IF(Y39=work!$A$9,work!$B$9*$N39/2)))))</f>
        <v/>
      </c>
      <c r="AR39" s="8" t="str">
        <f>IF($I39&lt;&gt;work!$A$2,"",IF(Z39="","",IF(Z39=work!$A$7,work!$B$7*$N39/2,IF(Z39=work!$A$8,work!$B$8*$N39/2,IF(Z39=work!$A$9,work!$B$9*$N39/2)))))</f>
        <v/>
      </c>
      <c r="AS39" s="8" t="str">
        <f>IF($I39&lt;&gt;work!$A$2,"",IF(AA39="","",IF(AA39=work!$A$7,work!$B$7*$N39/2,IF(AA39=work!$A$8,work!$B$8*$N39/2,IF(AA39=work!$A$9,work!$B$9*$N39/2)))))</f>
        <v/>
      </c>
      <c r="AT39" s="8" t="str">
        <f>IF($I39&lt;&gt;work!$A$2,"",IF(AB39="","",IF(AB39=work!$A$7,work!$B$7*$N39/2,IF(AB39=work!$A$8,work!$B$8*$N39/2,IF(AB39=work!$A$9,work!$B$9*$N39/2)))))</f>
        <v/>
      </c>
      <c r="AU39" s="8" t="str">
        <f>IF($I39&lt;&gt;work!$A$2,"",IF(AC39="","",IF(AC39=work!$A$7,work!$B$7*$N39/2,IF(AC39=work!$A$8,work!$B$8*$N39/2,IF(AC39=work!$A$9,work!$B$9*$N39/2)))))</f>
        <v/>
      </c>
      <c r="AV39" s="35" t="str">
        <f>IF($I39&lt;&gt;work!$A$2,"",IF(AD39="","",IF(AD39=work!$A$7,work!$B$7*$N39/2,IF(AD39=work!$A$8,work!$B$8*$N39/2,IF(AD39=work!$A$9,work!$B$9*$N39/2)))))</f>
        <v/>
      </c>
      <c r="AW39" s="38">
        <f>COUNTIF(V39:AD39,work!$A$7)*work!$B$7+COUNTIF(V39:AD39,work!$A$8)*work!$B$8+COUNTIF(V39:AD39,work!$A$9)*work!$B$9</f>
        <v>0.8</v>
      </c>
      <c r="AX39" s="16" t="str">
        <f t="shared" si="2"/>
        <v>OK</v>
      </c>
    </row>
    <row r="40" spans="2:50" ht="20" customHeight="1">
      <c r="B40" s="236"/>
      <c r="C40" s="237"/>
      <c r="D40" s="325"/>
      <c r="E40" s="326"/>
      <c r="F40" s="326"/>
      <c r="G40" s="327"/>
      <c r="H40" s="102" t="s">
        <v>104</v>
      </c>
      <c r="I40" s="118"/>
      <c r="J40" s="38"/>
      <c r="K40" s="11">
        <v>2</v>
      </c>
      <c r="L40" s="8"/>
      <c r="M40" s="35"/>
      <c r="N40" s="38"/>
      <c r="O40" s="11">
        <v>2</v>
      </c>
      <c r="P40" s="8"/>
      <c r="Q40" s="6"/>
      <c r="R40" s="38">
        <f>IF($I40=work!$A$2,IF($I$21=work!$B$2,J40,IF($I$21=work!$B$3,N40,0)),0)</f>
        <v>0</v>
      </c>
      <c r="S40" s="8">
        <f>IF($I40=work!$A$2,IF($I$21=work!$B$2,K40,IF($I$21=work!$B$3,O40,0)),0)</f>
        <v>0</v>
      </c>
      <c r="T40" s="8">
        <f>IF($I40=work!$A$2,IF($I$21=work!$B$2,L40,IF($I$21=work!$B$3,P40,0)),0)</f>
        <v>0</v>
      </c>
      <c r="U40" s="35">
        <f>IF($I40=work!$A$2,IF($I$21=work!$B$2,M40,IF($I$21=work!$B$3,Q40,0)),0)</f>
        <v>0</v>
      </c>
      <c r="V40" s="26"/>
      <c r="W40" s="8" t="s">
        <v>128</v>
      </c>
      <c r="X40" s="8" t="s">
        <v>138</v>
      </c>
      <c r="Y40" s="8"/>
      <c r="Z40" s="8"/>
      <c r="AA40" s="8"/>
      <c r="AB40" s="8"/>
      <c r="AC40" s="8"/>
      <c r="AD40" s="35"/>
      <c r="AE40" s="38" t="str">
        <f>IF($I40&lt;&gt;work!$A$2,"",IF(V40="","",IF(V40=work!$A$7,work!$B$7*$K40/2,IF(V40=work!$A$8,work!$B$8*$K40/2,IF(V40=work!$A$9,work!$B$9*$K40/2)))))</f>
        <v/>
      </c>
      <c r="AF40" s="8" t="str">
        <f>IF($I40&lt;&gt;work!$A$2,"",IF(W40="","",IF(W40=work!$A$7,work!$B$7*$K40/2,IF(W40=work!$A$8,work!$B$8*$K40/2,IF(W40=work!$A$9,work!$B$9*$K40/2)))))</f>
        <v/>
      </c>
      <c r="AG40" s="8" t="str">
        <f>IF($I40&lt;&gt;work!$A$2,"",IF(X40="","",IF(X40=work!$A$7,work!$B$7*$K40/2,IF(X40=work!$A$8,work!$B$8*$K40/2,IF(X40=work!$A$9,work!$B$9*$K40/2)))))</f>
        <v/>
      </c>
      <c r="AH40" s="8" t="str">
        <f>IF($I40&lt;&gt;work!$A$2,"",IF(Y40="","",IF(Y40=work!$A$7,work!$B$7*$K40/2,IF(Y40=work!$A$8,work!$B$8*$K40/2,IF(Y40=work!$A$9,work!$B$9*$K40/2)))))</f>
        <v/>
      </c>
      <c r="AI40" s="8" t="str">
        <f>IF($I40&lt;&gt;work!$A$2,"",IF(Z40="","",IF(Z40=work!$A$7,work!$B$7*$K40/2,IF(Z40=work!$A$8,work!$B$8*$K40/2,IF(Z40=work!$A$9,work!$B$9*$K40/2)))))</f>
        <v/>
      </c>
      <c r="AJ40" s="8" t="str">
        <f>IF($I40&lt;&gt;work!$A$2,"",IF(AA40="","",IF(AA40=work!$A$7,work!$B$7*$K40/2,IF(AA40=work!$A$8,work!$B$8*$K40/2,IF(AA40=work!$A$9,work!$B$9*$K40/2)))))</f>
        <v/>
      </c>
      <c r="AK40" s="8" t="str">
        <f>IF($I40&lt;&gt;work!$A$2,"",IF(AB40="","",IF(AB40=work!$A$7,work!$B$7*$K40/2,IF(AB40=work!$A$8,work!$B$8*$K40/2,IF(AB40=work!$A$9,work!$B$9*$K40/2)))))</f>
        <v/>
      </c>
      <c r="AL40" s="8" t="str">
        <f>IF($I40&lt;&gt;work!$A$2,"",IF(AC40="","",IF(AC40=work!$A$7,work!$B$7*$K40/2,IF(AC40=work!$A$8,work!$B$8*$K40/2,IF(AC40=work!$A$9,work!$B$9*$K40/2)))))</f>
        <v/>
      </c>
      <c r="AM40" s="35" t="str">
        <f>IF($I40&lt;&gt;work!$A$2,"",IF(AD40="","",IF(AD40=work!$A$7,work!$B$7*$K40/2,IF(AD40=work!$A$8,work!$B$8*$K40/2,IF(AD40=work!$A$9,work!$B$9*$K40/2)))))</f>
        <v/>
      </c>
      <c r="AN40" s="38" t="str">
        <f>IF($I40&lt;&gt;work!$A$2,"",IF(V40="","",IF(V40=work!$A$7,work!$B$7*$N40/2,IF(V40=work!$A$8,work!$B$8*$N40/2,IF(V40=work!$A$9,work!$B$9*$N40/2)))))</f>
        <v/>
      </c>
      <c r="AO40" s="8" t="str">
        <f>IF($I40&lt;&gt;work!$A$2,"",IF(W40="","",IF(W40=work!$A$7,work!$B$7*$N40/2,IF(W40=work!$A$8,work!$B$8*$N40/2,IF(W40=work!$A$9,work!$B$9*$N40/2)))))</f>
        <v/>
      </c>
      <c r="AP40" s="8" t="str">
        <f>IF($I40&lt;&gt;work!$A$2,"",IF(X40="","",IF(X40=work!$A$7,work!$B$7*$N40/2,IF(X40=work!$A$8,work!$B$8*$N40/2,IF(X40=work!$A$9,work!$B$9*$N40/2)))))</f>
        <v/>
      </c>
      <c r="AQ40" s="8" t="str">
        <f>IF($I40&lt;&gt;work!$A$2,"",IF(Y40="","",IF(Y40=work!$A$7,work!$B$7*$N40/2,IF(Y40=work!$A$8,work!$B$8*$N40/2,IF(Y40=work!$A$9,work!$B$9*$N40/2)))))</f>
        <v/>
      </c>
      <c r="AR40" s="8" t="str">
        <f>IF($I40&lt;&gt;work!$A$2,"",IF(Z40="","",IF(Z40=work!$A$7,work!$B$7*$N40/2,IF(Z40=work!$A$8,work!$B$8*$N40/2,IF(Z40=work!$A$9,work!$B$9*$N40/2)))))</f>
        <v/>
      </c>
      <c r="AS40" s="8" t="str">
        <f>IF($I40&lt;&gt;work!$A$2,"",IF(AA40="","",IF(AA40=work!$A$7,work!$B$7*$N40/2,IF(AA40=work!$A$8,work!$B$8*$N40/2,IF(AA40=work!$A$9,work!$B$9*$N40/2)))))</f>
        <v/>
      </c>
      <c r="AT40" s="8" t="str">
        <f>IF($I40&lt;&gt;work!$A$2,"",IF(AB40="","",IF(AB40=work!$A$7,work!$B$7*$N40/2,IF(AB40=work!$A$8,work!$B$8*$N40/2,IF(AB40=work!$A$9,work!$B$9*$N40/2)))))</f>
        <v/>
      </c>
      <c r="AU40" s="8" t="str">
        <f>IF($I40&lt;&gt;work!$A$2,"",IF(AC40="","",IF(AC40=work!$A$7,work!$B$7*$N40/2,IF(AC40=work!$A$8,work!$B$8*$N40/2,IF(AC40=work!$A$9,work!$B$9*$N40/2)))))</f>
        <v/>
      </c>
      <c r="AV40" s="35" t="str">
        <f>IF($I40&lt;&gt;work!$A$2,"",IF(AD40="","",IF(AD40=work!$A$7,work!$B$7*$N40/2,IF(AD40=work!$A$8,work!$B$8*$N40/2,IF(AD40=work!$A$9,work!$B$9*$N40/2)))))</f>
        <v/>
      </c>
      <c r="AW40" s="38">
        <f>COUNTIF(V40:AD40,work!$A$7)*work!$B$7+COUNTIF(V40:AD40,work!$A$8)*work!$B$8+COUNTIF(V40:AD40,work!$A$9)*work!$B$9</f>
        <v>0.8</v>
      </c>
      <c r="AX40" s="16" t="str">
        <f t="shared" si="2"/>
        <v>OK</v>
      </c>
    </row>
    <row r="41" spans="2:50" ht="20" customHeight="1">
      <c r="B41" s="236"/>
      <c r="C41" s="237"/>
      <c r="D41" s="325"/>
      <c r="E41" s="326"/>
      <c r="F41" s="326"/>
      <c r="G41" s="327"/>
      <c r="H41" s="114" t="s">
        <v>48</v>
      </c>
      <c r="I41" s="118"/>
      <c r="J41" s="38"/>
      <c r="K41" s="8"/>
      <c r="L41" s="12">
        <v>2</v>
      </c>
      <c r="M41" s="35"/>
      <c r="N41" s="38"/>
      <c r="O41" s="8"/>
      <c r="P41" s="12">
        <v>2</v>
      </c>
      <c r="Q41" s="6"/>
      <c r="R41" s="38">
        <f>IF($I41=work!$A$2,IF($I$21=work!$B$2,J41,IF($I$21=work!$B$3,N41,0)),0)</f>
        <v>0</v>
      </c>
      <c r="S41" s="8">
        <f>IF($I41=work!$A$2,IF($I$21=work!$B$2,K41,IF($I$21=work!$B$3,O41,0)),0)</f>
        <v>0</v>
      </c>
      <c r="T41" s="8">
        <f>IF($I41=work!$A$2,IF($I$21=work!$B$2,L41,IF($I$21=work!$B$3,P41,0)),0)</f>
        <v>0</v>
      </c>
      <c r="U41" s="35">
        <f>IF($I41=work!$A$2,IF($I$21=work!$B$2,M41,IF($I$21=work!$B$3,Q41,0)),0)</f>
        <v>0</v>
      </c>
      <c r="V41" s="26"/>
      <c r="W41" s="8" t="s">
        <v>128</v>
      </c>
      <c r="X41" s="8" t="s">
        <v>138</v>
      </c>
      <c r="Y41" s="8"/>
      <c r="Z41" s="8"/>
      <c r="AA41" s="8"/>
      <c r="AB41" s="8"/>
      <c r="AC41" s="8"/>
      <c r="AD41" s="35"/>
      <c r="AE41" s="38" t="str">
        <f>IF($I41&lt;&gt;work!$A$2,"",IF(V41="","",IF(V41=work!$A$7,work!$B$7*$L41/2,IF(V41=work!$A$8,work!$B$8*$L41/2,IF(V41=work!$A$9,work!$B$9*$L41/2)))))</f>
        <v/>
      </c>
      <c r="AF41" s="8" t="str">
        <f>IF($I41&lt;&gt;work!$A$2,"",IF(W41="","",IF(W41=work!$A$7,work!$B$7*$L41/2,IF(W41=work!$A$8,work!$B$8*$L41/2,IF(W41=work!$A$9,work!$B$9*$L41/2)))))</f>
        <v/>
      </c>
      <c r="AG41" s="8" t="str">
        <f>IF($I41&lt;&gt;work!$A$2,"",IF(X41="","",IF(X41=work!$A$7,work!$B$7*$L41/2,IF(X41=work!$A$8,work!$B$8*$L41/2,IF(X41=work!$A$9,work!$B$9*$L41/2)))))</f>
        <v/>
      </c>
      <c r="AH41" s="8" t="str">
        <f>IF($I41&lt;&gt;work!$A$2,"",IF(Y41="","",IF(Y41=work!$A$7,work!$B$7*$L41/2,IF(Y41=work!$A$8,work!$B$8*$L41/2,IF(Y41=work!$A$9,work!$B$9*$L41/2)))))</f>
        <v/>
      </c>
      <c r="AI41" s="8" t="str">
        <f>IF($I41&lt;&gt;work!$A$2,"",IF(Z41="","",IF(Z41=work!$A$7,work!$B$7*$L41/2,IF(Z41=work!$A$8,work!$B$8*$L41/2,IF(Z41=work!$A$9,work!$B$9*$L41/2)))))</f>
        <v/>
      </c>
      <c r="AJ41" s="8" t="str">
        <f>IF($I41&lt;&gt;work!$A$2,"",IF(AA41="","",IF(AA41=work!$A$7,work!$B$7*$L41/2,IF(AA41=work!$A$8,work!$B$8*$L41/2,IF(AA41=work!$A$9,work!$B$9*$L41/2)))))</f>
        <v/>
      </c>
      <c r="AK41" s="8" t="str">
        <f>IF($I41&lt;&gt;work!$A$2,"",IF(AB41="","",IF(AB41=work!$A$7,work!$B$7*$L41/2,IF(AB41=work!$A$8,work!$B$8*$L41/2,IF(AB41=work!$A$9,work!$B$9*$L41/2)))))</f>
        <v/>
      </c>
      <c r="AL41" s="8" t="str">
        <f>IF($I41&lt;&gt;work!$A$2,"",IF(AC41="","",IF(AC41=work!$A$7,work!$B$7*$L41/2,IF(AC41=work!$A$8,work!$B$8*$L41/2,IF(AC41=work!$A$9,work!$B$9*$L41/2)))))</f>
        <v/>
      </c>
      <c r="AM41" s="35" t="str">
        <f>IF($I41&lt;&gt;work!$A$2,"",IF(AD41="","",IF(AD41=work!$A$7,work!$B$7*$L41/2,IF(AD41=work!$A$8,work!$B$8*$L41/2,IF(AD41=work!$A$9,work!$B$9*$L41/2)))))</f>
        <v/>
      </c>
      <c r="AN41" s="38" t="str">
        <f>IF($I41&lt;&gt;work!$A$2,"",IF(V41="","",IF(V41=work!$A$7,work!$B$7*$P41/2,IF(V41=work!$A$8,work!$B$8*$P41/2,IF(V41=work!$A$9,work!$B$9*$P41/2)))))</f>
        <v/>
      </c>
      <c r="AO41" s="8" t="str">
        <f>IF($I41&lt;&gt;work!$A$2,"",IF(W41="","",IF(W41=work!$A$7,work!$B$7*$P41/2,IF(W41=work!$A$8,work!$B$8*$P41/2,IF(W41=work!$A$9,work!$B$9*$P41/2)))))</f>
        <v/>
      </c>
      <c r="AP41" s="8" t="str">
        <f>IF($I41&lt;&gt;work!$A$2,"",IF(X41="","",IF(X41=work!$A$7,work!$B$7*$P41/2,IF(X41=work!$A$8,work!$B$8*$P41/2,IF(X41=work!$A$9,work!$B$9*$P41/2)))))</f>
        <v/>
      </c>
      <c r="AQ41" s="8" t="str">
        <f>IF($I41&lt;&gt;work!$A$2,"",IF(Y41="","",IF(Y41=work!$A$7,work!$B$7*$P41/2,IF(Y41=work!$A$8,work!$B$8*$P41/2,IF(Y41=work!$A$9,work!$B$9*$P41/2)))))</f>
        <v/>
      </c>
      <c r="AR41" s="8" t="str">
        <f>IF($I41&lt;&gt;work!$A$2,"",IF(Z41="","",IF(Z41=work!$A$7,work!$B$7*$P41/2,IF(Z41=work!$A$8,work!$B$8*$P41/2,IF(Z41=work!$A$9,work!$B$9*$P41/2)))))</f>
        <v/>
      </c>
      <c r="AS41" s="8" t="str">
        <f>IF($I41&lt;&gt;work!$A$2,"",IF(AA41="","",IF(AA41=work!$A$7,work!$B$7*$P41/2,IF(AA41=work!$A$8,work!$B$8*$P41/2,IF(AA41=work!$A$9,work!$B$9*$P41/2)))))</f>
        <v/>
      </c>
      <c r="AT41" s="8" t="str">
        <f>IF($I41&lt;&gt;work!$A$2,"",IF(AB41="","",IF(AB41=work!$A$7,work!$B$7*$P41/2,IF(AB41=work!$A$8,work!$B$8*$P41/2,IF(AB41=work!$A$9,work!$B$9*$P41/2)))))</f>
        <v/>
      </c>
      <c r="AU41" s="8" t="str">
        <f>IF($I41&lt;&gt;work!$A$2,"",IF(AC41="","",IF(AC41=work!$A$7,work!$B$7*$P41/2,IF(AC41=work!$A$8,work!$B$8*$P41/2,IF(AC41=work!$A$9,work!$B$9*$P41/2)))))</f>
        <v/>
      </c>
      <c r="AV41" s="35" t="str">
        <f>IF($I41&lt;&gt;work!$A$2,"",IF(AD41="","",IF(AD41=work!$A$7,work!$B$7*$P41/2,IF(AD41=work!$A$8,work!$B$8*$P41/2,IF(AD41=work!$A$9,work!$B$9*$P41/2)))))</f>
        <v/>
      </c>
      <c r="AW41" s="38">
        <f>COUNTIF(V41:AD41,work!$A$7)*work!$B$7+COUNTIF(V41:AD41,work!$A$8)*work!$B$8+COUNTIF(V41:AD41,work!$A$9)*work!$B$9</f>
        <v>0.8</v>
      </c>
      <c r="AX41" s="16" t="str">
        <f t="shared" si="2"/>
        <v>OK</v>
      </c>
    </row>
    <row r="42" spans="2:50" ht="20" customHeight="1">
      <c r="B42" s="236"/>
      <c r="C42" s="237"/>
      <c r="D42" s="325"/>
      <c r="E42" s="326"/>
      <c r="F42" s="326"/>
      <c r="G42" s="327"/>
      <c r="H42" s="102" t="s">
        <v>49</v>
      </c>
      <c r="I42" s="118"/>
      <c r="J42" s="34">
        <v>2</v>
      </c>
      <c r="K42" s="8"/>
      <c r="L42" s="8"/>
      <c r="M42" s="35"/>
      <c r="N42" s="34">
        <v>2</v>
      </c>
      <c r="O42" s="8"/>
      <c r="P42" s="8"/>
      <c r="Q42" s="6"/>
      <c r="R42" s="38">
        <f>IF($I42=work!$A$2,IF($I$21=work!$B$2,J42,IF($I$21=work!$B$3,N42,0)),0)</f>
        <v>0</v>
      </c>
      <c r="S42" s="8">
        <f>IF($I42=work!$A$2,IF($I$21=work!$B$2,K42,IF($I$21=work!$B$3,O42,0)),0)</f>
        <v>0</v>
      </c>
      <c r="T42" s="8">
        <f>IF($I42=work!$A$2,IF($I$21=work!$B$2,L42,IF($I$21=work!$B$3,P42,0)),0)</f>
        <v>0</v>
      </c>
      <c r="U42" s="35">
        <f>IF($I42=work!$A$2,IF($I$21=work!$B$2,M42,IF($I$21=work!$B$3,Q42,0)),0)</f>
        <v>0</v>
      </c>
      <c r="V42" s="26"/>
      <c r="W42" s="8" t="s">
        <v>128</v>
      </c>
      <c r="X42" s="8" t="s">
        <v>138</v>
      </c>
      <c r="Y42" s="8"/>
      <c r="Z42" s="8"/>
      <c r="AA42" s="8"/>
      <c r="AB42" s="8"/>
      <c r="AC42" s="8"/>
      <c r="AD42" s="35"/>
      <c r="AE42" s="38" t="str">
        <f>IF($I42&lt;&gt;work!$A$2,"",IF(V42="","",IF(V42=work!$A$7,work!$B$7*$J42/2,IF(V42=work!$A$8,work!$B$8*$J42/2,IF(V42=work!$A$9,work!$B$9*$J42/2)))))</f>
        <v/>
      </c>
      <c r="AF42" s="8" t="str">
        <f>IF($I42&lt;&gt;work!$A$2,"",IF(W42="","",IF(W42=work!$A$7,work!$B$7*$J42/2,IF(W42=work!$A$8,work!$B$8*$J42/2,IF(W42=work!$A$9,work!$B$9*$J42/2)))))</f>
        <v/>
      </c>
      <c r="AG42" s="8" t="str">
        <f>IF($I42&lt;&gt;work!$A$2,"",IF(X42="","",IF(X42=work!$A$7,work!$B$7*$J42/2,IF(X42=work!$A$8,work!$B$8*$J42/2,IF(X42=work!$A$9,work!$B$9*$J42/2)))))</f>
        <v/>
      </c>
      <c r="AH42" s="8" t="str">
        <f>IF($I42&lt;&gt;work!$A$2,"",IF(Y42="","",IF(Y42=work!$A$7,work!$B$7*$J42/2,IF(Y42=work!$A$8,work!$B$8*$J42/2,IF(Y42=work!$A$9,work!$B$9*$J42/2)))))</f>
        <v/>
      </c>
      <c r="AI42" s="8" t="str">
        <f>IF($I42&lt;&gt;work!$A$2,"",IF(Z42="","",IF(Z42=work!$A$7,work!$B$7*$J42/2,IF(Z42=work!$A$8,work!$B$8*$J42/2,IF(Z42=work!$A$9,work!$B$9*$J42/2)))))</f>
        <v/>
      </c>
      <c r="AJ42" s="8" t="str">
        <f>IF($I42&lt;&gt;work!$A$2,"",IF(AA42="","",IF(AA42=work!$A$7,work!$B$7*$J42/2,IF(AA42=work!$A$8,work!$B$8*$J42/2,IF(AA42=work!$A$9,work!$B$9*$J42/2)))))</f>
        <v/>
      </c>
      <c r="AK42" s="8" t="str">
        <f>IF($I42&lt;&gt;work!$A$2,"",IF(AB42="","",IF(AB42=work!$A$7,work!$B$7*$J42/2,IF(AB42=work!$A$8,work!$B$8*$J42/2,IF(AB42=work!$A$9,work!$B$9*$J42/2)))))</f>
        <v/>
      </c>
      <c r="AL42" s="8" t="str">
        <f>IF($I42&lt;&gt;work!$A$2,"",IF(AC42="","",IF(AC42=work!$A$7,work!$B$7*$J42/2,IF(AC42=work!$A$8,work!$B$8*$J42/2,IF(AC42=work!$A$9,work!$B$9*$J42/2)))))</f>
        <v/>
      </c>
      <c r="AM42" s="35" t="str">
        <f>IF($I42&lt;&gt;work!$A$2,"",IF(AD42="","",IF(AD42=work!$A$7,work!$B$7*$J42/2,IF(AD42=work!$A$8,work!$B$8*$J42/2,IF(AD42=work!$A$9,work!$B$9*$J42/2)))))</f>
        <v/>
      </c>
      <c r="AN42" s="38" t="str">
        <f>IF($I42&lt;&gt;work!$A$2,"",IF(V42="","",IF(V42=work!$A$7,work!$B$7*$N42/2,IF(V42=work!$A$8,work!$B$8*$N42/2,IF(V42=work!$A$9,work!$B$9*$N42/2)))))</f>
        <v/>
      </c>
      <c r="AO42" s="8" t="str">
        <f>IF($I42&lt;&gt;work!$A$2,"",IF(W42="","",IF(W42=work!$A$7,work!$B$7*$N42/2,IF(W42=work!$A$8,work!$B$8*$N42/2,IF(W42=work!$A$9,work!$B$9*$N42/2)))))</f>
        <v/>
      </c>
      <c r="AP42" s="8" t="str">
        <f>IF($I42&lt;&gt;work!$A$2,"",IF(X42="","",IF(X42=work!$A$7,work!$B$7*$N42/2,IF(X42=work!$A$8,work!$B$8*$N42/2,IF(X42=work!$A$9,work!$B$9*$N42/2)))))</f>
        <v/>
      </c>
      <c r="AQ42" s="8" t="str">
        <f>IF($I42&lt;&gt;work!$A$2,"",IF(Y42="","",IF(Y42=work!$A$7,work!$B$7*$N42/2,IF(Y42=work!$A$8,work!$B$8*$N42/2,IF(Y42=work!$A$9,work!$B$9*$N42/2)))))</f>
        <v/>
      </c>
      <c r="AR42" s="8" t="str">
        <f>IF($I42&lt;&gt;work!$A$2,"",IF(Z42="","",IF(Z42=work!$A$7,work!$B$7*$N42/2,IF(Z42=work!$A$8,work!$B$8*$N42/2,IF(Z42=work!$A$9,work!$B$9*$N42/2)))))</f>
        <v/>
      </c>
      <c r="AS42" s="8" t="str">
        <f>IF($I42&lt;&gt;work!$A$2,"",IF(AA42="","",IF(AA42=work!$A$7,work!$B$7*$N42/2,IF(AA42=work!$A$8,work!$B$8*$N42/2,IF(AA42=work!$A$9,work!$B$9*$N42/2)))))</f>
        <v/>
      </c>
      <c r="AT42" s="8" t="str">
        <f>IF($I42&lt;&gt;work!$A$2,"",IF(AB42="","",IF(AB42=work!$A$7,work!$B$7*$N42/2,IF(AB42=work!$A$8,work!$B$8*$N42/2,IF(AB42=work!$A$9,work!$B$9*$N42/2)))))</f>
        <v/>
      </c>
      <c r="AU42" s="8" t="str">
        <f>IF($I42&lt;&gt;work!$A$2,"",IF(AC42="","",IF(AC42=work!$A$7,work!$B$7*$N42/2,IF(AC42=work!$A$8,work!$B$8*$N42/2,IF(AC42=work!$A$9,work!$B$9*$N42/2)))))</f>
        <v/>
      </c>
      <c r="AV42" s="35" t="str">
        <f>IF($I42&lt;&gt;work!$A$2,"",IF(AD42="","",IF(AD42=work!$A$7,work!$B$7*$N42/2,IF(AD42=work!$A$8,work!$B$8*$N42/2,IF(AD42=work!$A$9,work!$B$9*$N42/2)))))</f>
        <v/>
      </c>
      <c r="AW42" s="38">
        <f>COUNTIF(V42:AD42,work!$A$7)*work!$B$7+COUNTIF(V42:AD42,work!$A$8)*work!$B$8+COUNTIF(V42:AD42,work!$A$9)*work!$B$9</f>
        <v>0.8</v>
      </c>
      <c r="AX42" s="16" t="str">
        <f t="shared" si="2"/>
        <v>OK</v>
      </c>
    </row>
    <row r="43" spans="2:50" ht="20" customHeight="1">
      <c r="B43" s="236"/>
      <c r="C43" s="237"/>
      <c r="D43" s="325"/>
      <c r="E43" s="326"/>
      <c r="F43" s="326"/>
      <c r="G43" s="327"/>
      <c r="H43" s="114" t="s">
        <v>36</v>
      </c>
      <c r="I43" s="118"/>
      <c r="J43" s="38"/>
      <c r="K43" s="8"/>
      <c r="L43" s="12">
        <v>2</v>
      </c>
      <c r="M43" s="35"/>
      <c r="N43" s="38"/>
      <c r="O43" s="8"/>
      <c r="P43" s="12">
        <v>2</v>
      </c>
      <c r="Q43" s="6"/>
      <c r="R43" s="38">
        <f>IF($I43=work!$A$2,IF($I$21=work!$B$2,J43,IF($I$21=work!$B$3,N43,0)),0)</f>
        <v>0</v>
      </c>
      <c r="S43" s="8">
        <f>IF($I43=work!$A$2,IF($I$21=work!$B$2,K43,IF($I$21=work!$B$3,O43,0)),0)</f>
        <v>0</v>
      </c>
      <c r="T43" s="8">
        <f>IF($I43=work!$A$2,IF($I$21=work!$B$2,L43,IF($I$21=work!$B$3,P43,0)),0)</f>
        <v>0</v>
      </c>
      <c r="U43" s="35">
        <f>IF($I43=work!$A$2,IF($I$21=work!$B$2,M43,IF($I$21=work!$B$3,Q43,0)),0)</f>
        <v>0</v>
      </c>
      <c r="V43" s="26"/>
      <c r="W43" s="8" t="s">
        <v>128</v>
      </c>
      <c r="X43" s="8" t="s">
        <v>138</v>
      </c>
      <c r="Y43" s="8"/>
      <c r="Z43" s="8"/>
      <c r="AA43" s="8"/>
      <c r="AB43" s="8"/>
      <c r="AC43" s="8"/>
      <c r="AD43" s="35"/>
      <c r="AE43" s="38" t="str">
        <f>IF($I43&lt;&gt;work!$A$2,"",IF(V43="","",IF(V43=work!$A$7,work!$B$7*$L43/2,IF(V43=work!$A$8,work!$B$8*$L43/2,IF(V43=work!$A$9,work!$B$9*$L43/2)))))</f>
        <v/>
      </c>
      <c r="AF43" s="8" t="str">
        <f>IF($I43&lt;&gt;work!$A$2,"",IF(W43="","",IF(W43=work!$A$7,work!$B$7*$L43/2,IF(W43=work!$A$8,work!$B$8*$L43/2,IF(W43=work!$A$9,work!$B$9*$L43/2)))))</f>
        <v/>
      </c>
      <c r="AG43" s="8" t="str">
        <f>IF($I43&lt;&gt;work!$A$2,"",IF(X43="","",IF(X43=work!$A$7,work!$B$7*$L43/2,IF(X43=work!$A$8,work!$B$8*$L43/2,IF(X43=work!$A$9,work!$B$9*$L43/2)))))</f>
        <v/>
      </c>
      <c r="AH43" s="8" t="str">
        <f>IF($I43&lt;&gt;work!$A$2,"",IF(Y43="","",IF(Y43=work!$A$7,work!$B$7*$L43/2,IF(Y43=work!$A$8,work!$B$8*$L43/2,IF(Y43=work!$A$9,work!$B$9*$L43/2)))))</f>
        <v/>
      </c>
      <c r="AI43" s="8" t="str">
        <f>IF($I43&lt;&gt;work!$A$2,"",IF(Z43="","",IF(Z43=work!$A$7,work!$B$7*$L43/2,IF(Z43=work!$A$8,work!$B$8*$L43/2,IF(Z43=work!$A$9,work!$B$9*$L43/2)))))</f>
        <v/>
      </c>
      <c r="AJ43" s="8" t="str">
        <f>IF($I43&lt;&gt;work!$A$2,"",IF(AA43="","",IF(AA43=work!$A$7,work!$B$7*$L43/2,IF(AA43=work!$A$8,work!$B$8*$L43/2,IF(AA43=work!$A$9,work!$B$9*$L43/2)))))</f>
        <v/>
      </c>
      <c r="AK43" s="8" t="str">
        <f>IF($I43&lt;&gt;work!$A$2,"",IF(AB43="","",IF(AB43=work!$A$7,work!$B$7*$L43/2,IF(AB43=work!$A$8,work!$B$8*$L43/2,IF(AB43=work!$A$9,work!$B$9*$L43/2)))))</f>
        <v/>
      </c>
      <c r="AL43" s="8" t="str">
        <f>IF($I43&lt;&gt;work!$A$2,"",IF(AC43="","",IF(AC43=work!$A$7,work!$B$7*$L43/2,IF(AC43=work!$A$8,work!$B$8*$L43/2,IF(AC43=work!$A$9,work!$B$9*$L43/2)))))</f>
        <v/>
      </c>
      <c r="AM43" s="35" t="str">
        <f>IF($I43&lt;&gt;work!$A$2,"",IF(AD43="","",IF(AD43=work!$A$7,work!$B$7*$L43/2,IF(AD43=work!$A$8,work!$B$8*$L43/2,IF(AD43=work!$A$9,work!$B$9*$L43/2)))))</f>
        <v/>
      </c>
      <c r="AN43" s="38" t="str">
        <f>IF($I43&lt;&gt;work!$A$2,"",IF(V43="","",IF(V43=work!$A$7,work!$B$7*$P43/2,IF(V43=work!$A$8,work!$B$8*$P43/2,IF(V43=work!$A$9,work!$B$9*$P43/2)))))</f>
        <v/>
      </c>
      <c r="AO43" s="8" t="str">
        <f>IF($I43&lt;&gt;work!$A$2,"",IF(W43="","",IF(W43=work!$A$7,work!$B$7*$P43/2,IF(W43=work!$A$8,work!$B$8*$P43/2,IF(W43=work!$A$9,work!$B$9*$P43/2)))))</f>
        <v/>
      </c>
      <c r="AP43" s="8" t="str">
        <f>IF($I43&lt;&gt;work!$A$2,"",IF(X43="","",IF(X43=work!$A$7,work!$B$7*$P43/2,IF(X43=work!$A$8,work!$B$8*$P43/2,IF(X43=work!$A$9,work!$B$9*$P43/2)))))</f>
        <v/>
      </c>
      <c r="AQ43" s="8" t="str">
        <f>IF($I43&lt;&gt;work!$A$2,"",IF(Y43="","",IF(Y43=work!$A$7,work!$B$7*$P43/2,IF(Y43=work!$A$8,work!$B$8*$P43/2,IF(Y43=work!$A$9,work!$B$9*$P43/2)))))</f>
        <v/>
      </c>
      <c r="AR43" s="8" t="str">
        <f>IF($I43&lt;&gt;work!$A$2,"",IF(Z43="","",IF(Z43=work!$A$7,work!$B$7*$P43/2,IF(Z43=work!$A$8,work!$B$8*$P43/2,IF(Z43=work!$A$9,work!$B$9*$P43/2)))))</f>
        <v/>
      </c>
      <c r="AS43" s="8" t="str">
        <f>IF($I43&lt;&gt;work!$A$2,"",IF(AA43="","",IF(AA43=work!$A$7,work!$B$7*$P43/2,IF(AA43=work!$A$8,work!$B$8*$P43/2,IF(AA43=work!$A$9,work!$B$9*$P43/2)))))</f>
        <v/>
      </c>
      <c r="AT43" s="8" t="str">
        <f>IF($I43&lt;&gt;work!$A$2,"",IF(AB43="","",IF(AB43=work!$A$7,work!$B$7*$P43/2,IF(AB43=work!$A$8,work!$B$8*$P43/2,IF(AB43=work!$A$9,work!$B$9*$P43/2)))))</f>
        <v/>
      </c>
      <c r="AU43" s="8" t="str">
        <f>IF($I43&lt;&gt;work!$A$2,"",IF(AC43="","",IF(AC43=work!$A$7,work!$B$7*$P43/2,IF(AC43=work!$A$8,work!$B$8*$P43/2,IF(AC43=work!$A$9,work!$B$9*$P43/2)))))</f>
        <v/>
      </c>
      <c r="AV43" s="35" t="str">
        <f>IF($I43&lt;&gt;work!$A$2,"",IF(AD43="","",IF(AD43=work!$A$7,work!$B$7*$P43/2,IF(AD43=work!$A$8,work!$B$8*$P43/2,IF(AD43=work!$A$9,work!$B$9*$P43/2)))))</f>
        <v/>
      </c>
      <c r="AW43" s="38">
        <f>COUNTIF(V43:AD43,work!$A$7)*work!$B$7+COUNTIF(V43:AD43,work!$A$8)*work!$B$8+COUNTIF(V43:AD43,work!$A$9)*work!$B$9</f>
        <v>0.8</v>
      </c>
      <c r="AX43" s="16" t="str">
        <f t="shared" si="2"/>
        <v>OK</v>
      </c>
    </row>
    <row r="44" spans="2:50" ht="20" customHeight="1">
      <c r="B44" s="236"/>
      <c r="C44" s="237"/>
      <c r="D44" s="325"/>
      <c r="E44" s="326"/>
      <c r="F44" s="326"/>
      <c r="G44" s="327"/>
      <c r="H44" s="28" t="s">
        <v>15</v>
      </c>
      <c r="I44" s="118"/>
      <c r="J44" s="38"/>
      <c r="K44" s="8"/>
      <c r="L44" s="8"/>
      <c r="M44" s="35">
        <v>2</v>
      </c>
      <c r="N44" s="38"/>
      <c r="O44" s="8"/>
      <c r="P44" s="8"/>
      <c r="Q44" s="6">
        <v>2</v>
      </c>
      <c r="R44" s="38">
        <f>IF($I44=work!$A$2,IF($I$21=work!$B$2,J44,IF($I$21=work!$B$3,N44,0)),0)</f>
        <v>0</v>
      </c>
      <c r="S44" s="8">
        <f>IF($I44=work!$A$2,IF($I$21=work!$B$2,K44,IF($I$21=work!$B$3,O44,0)),0)</f>
        <v>0</v>
      </c>
      <c r="T44" s="8">
        <f>IF($I44=work!$A$2,IF($I$21=work!$B$2,L44,IF($I$21=work!$B$3,P44,0)),0)</f>
        <v>0</v>
      </c>
      <c r="U44" s="35">
        <f>IF($I44=work!$A$2,IF($I$21=work!$B$2,M44,IF($I$21=work!$B$3,Q44,0)),0)</f>
        <v>0</v>
      </c>
      <c r="V44" s="26" t="s">
        <v>123</v>
      </c>
      <c r="W44" s="8"/>
      <c r="X44" s="8"/>
      <c r="Y44" s="8"/>
      <c r="Z44" s="8" t="s">
        <v>174</v>
      </c>
      <c r="AA44" s="8"/>
      <c r="AB44" s="8"/>
      <c r="AC44" s="8"/>
      <c r="AD44" s="35"/>
      <c r="AE44" s="38" t="str">
        <f>IF($I44&lt;&gt;work!$A$2,"",IF(V44="","",IF(V44=work!$A$7,work!$B$7*$M44/2,IF(V44=work!$A$8,work!$B$8*$M44/2,IF(V44=work!$A$9,work!$B$9*$M44/2)))))</f>
        <v/>
      </c>
      <c r="AF44" s="8" t="str">
        <f>IF($I44&lt;&gt;work!$A$2,"",IF(W44="","",IF(W44=work!$A$7,work!$B$7*$M44/2,IF(W44=work!$A$8,work!$B$8*$M44/2,IF(W44=work!$A$9,work!$B$9*$M44/2)))))</f>
        <v/>
      </c>
      <c r="AG44" s="8" t="str">
        <f>IF($I44&lt;&gt;work!$A$2,"",IF(X44="","",IF(X44=work!$A$7,work!$B$7*$M44/2,IF(X44=work!$A$8,work!$B$8*$M44/2,IF(X44=work!$A$9,work!$B$9*$M44/2)))))</f>
        <v/>
      </c>
      <c r="AH44" s="8" t="str">
        <f>IF($I44&lt;&gt;work!$A$2,"",IF(Y44="","",IF(Y44=work!$A$7,work!$B$7*$M44/2,IF(Y44=work!$A$8,work!$B$8*$M44/2,IF(Y44=work!$A$9,work!$B$9*$M44/2)))))</f>
        <v/>
      </c>
      <c r="AI44" s="8" t="str">
        <f>IF($I44&lt;&gt;work!$A$2,"",IF(Z44="","",IF(Z44=work!$A$7,work!$B$7*$M44/2,IF(Z44=work!$A$8,work!$B$8*$M44/2,IF(Z44=work!$A$9,work!$B$9*$M44/2)))))</f>
        <v/>
      </c>
      <c r="AJ44" s="8" t="str">
        <f>IF($I44&lt;&gt;work!$A$2,"",IF(AA44="","",IF(AA44=work!$A$7,work!$B$7*$M44/2,IF(AA44=work!$A$8,work!$B$8*$M44/2,IF(AA44=work!$A$9,work!$B$9*$M44/2)))))</f>
        <v/>
      </c>
      <c r="AK44" s="8" t="str">
        <f>IF($I44&lt;&gt;work!$A$2,"",IF(AB44="","",IF(AB44=work!$A$7,work!$B$7*$M44/2,IF(AB44=work!$A$8,work!$B$8*$M44/2,IF(AB44=work!$A$9,work!$B$9*$M44/2)))))</f>
        <v/>
      </c>
      <c r="AL44" s="8" t="str">
        <f>IF($I44&lt;&gt;work!$A$2,"",IF(AC44="","",IF(AC44=work!$A$7,work!$B$7*$M44/2,IF(AC44=work!$A$8,work!$B$8*$M44/2,IF(AC44=work!$A$9,work!$B$9*$M44/2)))))</f>
        <v/>
      </c>
      <c r="AM44" s="35" t="str">
        <f>IF($I44&lt;&gt;work!$A$2,"",IF(AD44="","",IF(AD44=work!$A$7,work!$B$7*$M44/2,IF(AD44=work!$A$8,work!$B$8*$M44/2,IF(AD44=work!$A$9,work!$B$9*$M44/2)))))</f>
        <v/>
      </c>
      <c r="AN44" s="38" t="str">
        <f>IF($I44&lt;&gt;work!$A$2,"",IF(V44="","",IF(V44=work!$A$7,work!$B$7*$Q44/2,IF(V44=work!$A$8,work!$B$8*$Q44/2,IF(V44=work!$A$9,work!$B$9*$Q44/2)))))</f>
        <v/>
      </c>
      <c r="AO44" s="8" t="str">
        <f>IF($I44&lt;&gt;work!$A$2,"",IF(W44="","",IF(W44=work!$A$7,work!$B$7*$Q44/2,IF(W44=work!$A$8,work!$B$8*$Q44/2,IF(W44=work!$A$9,work!$B$9*$Q44/2)))))</f>
        <v/>
      </c>
      <c r="AP44" s="8" t="str">
        <f>IF($I44&lt;&gt;work!$A$2,"",IF(X44="","",IF(X44=work!$A$7,work!$B$7*$Q44/2,IF(X44=work!$A$8,work!$B$8*$Q44/2,IF(X44=work!$A$9,work!$B$9*$Q44/2)))))</f>
        <v/>
      </c>
      <c r="AQ44" s="8" t="str">
        <f>IF($I44&lt;&gt;work!$A$2,"",IF(Y44="","",IF(Y44=work!$A$7,work!$B$7*$Q44/2,IF(Y44=work!$A$8,work!$B$8*$Q44/2,IF(Y44=work!$A$9,work!$B$9*$Q44/2)))))</f>
        <v/>
      </c>
      <c r="AR44" s="8" t="str">
        <f>IF($I44&lt;&gt;work!$A$2,"",IF(Z44="","",IF(Z44=work!$A$7,work!$B$7*$Q44/2,IF(Z44=work!$A$8,work!$B$8*$Q44/2,IF(Z44=work!$A$9,work!$B$9*$Q44/2)))))</f>
        <v/>
      </c>
      <c r="AS44" s="8" t="str">
        <f>IF($I44&lt;&gt;work!$A$2,"",IF(AA44="","",IF(AA44=work!$A$7,work!$B$7*$Q44/2,IF(AA44=work!$A$8,work!$B$8*$Q44/2,IF(AA44=work!$A$9,work!$B$9*$Q44/2)))))</f>
        <v/>
      </c>
      <c r="AT44" s="8" t="str">
        <f>IF($I44&lt;&gt;work!$A$2,"",IF(AB44="","",IF(AB44=work!$A$7,work!$B$7*$Q44/2,IF(AB44=work!$A$8,work!$B$8*$Q44/2,IF(AB44=work!$A$9,work!$B$9*$Q44/2)))))</f>
        <v/>
      </c>
      <c r="AU44" s="8" t="str">
        <f>IF($I44&lt;&gt;work!$A$2,"",IF(AC44="","",IF(AC44=work!$A$7,work!$B$7*$Q44/2,IF(AC44=work!$A$8,work!$B$8*$Q44/2,IF(AC44=work!$A$9,work!$B$9*$Q44/2)))))</f>
        <v/>
      </c>
      <c r="AV44" s="35" t="str">
        <f>IF($I44&lt;&gt;work!$A$2,"",IF(AD44="","",IF(AD44=work!$A$7,work!$B$7*$Q44/2,IF(AD44=work!$A$8,work!$B$8*$Q44/2,IF(AD44=work!$A$9,work!$B$9*$Q44/2)))))</f>
        <v/>
      </c>
      <c r="AW44" s="38">
        <f>COUNTIF(V44:AD44,work!$A$7)*work!$B$7+COUNTIF(V44:AD44,work!$A$8)*work!$B$8+COUNTIF(V44:AD44,work!$A$9)*work!$B$9</f>
        <v>0.8</v>
      </c>
      <c r="AX44" s="16" t="str">
        <f t="shared" ref="AX44:AX58" si="5">IF(AW44&lt;0.8,"UNDER",IF(AW44&gt;0.9,"OVER","OK"))</f>
        <v>OK</v>
      </c>
    </row>
    <row r="45" spans="2:50" ht="20" customHeight="1">
      <c r="B45" s="236"/>
      <c r="C45" s="237"/>
      <c r="D45" s="325"/>
      <c r="E45" s="326"/>
      <c r="F45" s="326"/>
      <c r="G45" s="327"/>
      <c r="H45" s="28" t="s">
        <v>16</v>
      </c>
      <c r="I45" s="118"/>
      <c r="J45" s="38"/>
      <c r="K45" s="8"/>
      <c r="L45" s="8"/>
      <c r="M45" s="35">
        <v>2</v>
      </c>
      <c r="N45" s="38"/>
      <c r="O45" s="8"/>
      <c r="P45" s="8"/>
      <c r="Q45" s="6">
        <v>2</v>
      </c>
      <c r="R45" s="38">
        <f>IF($I45=work!$A$2,IF($I$21=work!$B$2,J45,IF($I$21=work!$B$3,N45,0)),0)</f>
        <v>0</v>
      </c>
      <c r="S45" s="8">
        <f>IF($I45=work!$A$2,IF($I$21=work!$B$2,K45,IF($I$21=work!$B$3,O45,0)),0)</f>
        <v>0</v>
      </c>
      <c r="T45" s="8">
        <f>IF($I45=work!$A$2,IF($I$21=work!$B$2,L45,IF($I$21=work!$B$3,P45,0)),0)</f>
        <v>0</v>
      </c>
      <c r="U45" s="35">
        <f>IF($I45=work!$A$2,IF($I$21=work!$B$2,M45,IF($I$21=work!$B$3,Q45,0)),0)</f>
        <v>0</v>
      </c>
      <c r="V45" s="26" t="s">
        <v>123</v>
      </c>
      <c r="W45" s="8"/>
      <c r="X45" s="8"/>
      <c r="Y45" s="8"/>
      <c r="Z45" s="8" t="s">
        <v>174</v>
      </c>
      <c r="AA45" s="8"/>
      <c r="AB45" s="8"/>
      <c r="AC45" s="8"/>
      <c r="AD45" s="35"/>
      <c r="AE45" s="38" t="str">
        <f>IF($I45&lt;&gt;work!$A$2,"",IF(V45="","",IF(V45=work!$A$7,work!$B$7*$M45/2,IF(V45=work!$A$8,work!$B$8*$M45/2,IF(V45=work!$A$9,work!$B$9*$M45/2)))))</f>
        <v/>
      </c>
      <c r="AF45" s="8" t="str">
        <f>IF($I45&lt;&gt;work!$A$2,"",IF(W45="","",IF(W45=work!$A$7,work!$B$7*$M45/2,IF(W45=work!$A$8,work!$B$8*$M45/2,IF(W45=work!$A$9,work!$B$9*$M45/2)))))</f>
        <v/>
      </c>
      <c r="AG45" s="8" t="str">
        <f>IF($I45&lt;&gt;work!$A$2,"",IF(X45="","",IF(X45=work!$A$7,work!$B$7*$M45/2,IF(X45=work!$A$8,work!$B$8*$M45/2,IF(X45=work!$A$9,work!$B$9*$M45/2)))))</f>
        <v/>
      </c>
      <c r="AH45" s="8" t="str">
        <f>IF($I45&lt;&gt;work!$A$2,"",IF(Y45="","",IF(Y45=work!$A$7,work!$B$7*$M45/2,IF(Y45=work!$A$8,work!$B$8*$M45/2,IF(Y45=work!$A$9,work!$B$9*$M45/2)))))</f>
        <v/>
      </c>
      <c r="AI45" s="8" t="str">
        <f>IF($I45&lt;&gt;work!$A$2,"",IF(Z45="","",IF(Z45=work!$A$7,work!$B$7*$M45/2,IF(Z45=work!$A$8,work!$B$8*$M45/2,IF(Z45=work!$A$9,work!$B$9*$M45/2)))))</f>
        <v/>
      </c>
      <c r="AJ45" s="8" t="str">
        <f>IF($I45&lt;&gt;work!$A$2,"",IF(AA45="","",IF(AA45=work!$A$7,work!$B$7*$M45/2,IF(AA45=work!$A$8,work!$B$8*$M45/2,IF(AA45=work!$A$9,work!$B$9*$M45/2)))))</f>
        <v/>
      </c>
      <c r="AK45" s="8" t="str">
        <f>IF($I45&lt;&gt;work!$A$2,"",IF(AB45="","",IF(AB45=work!$A$7,work!$B$7*$M45/2,IF(AB45=work!$A$8,work!$B$8*$M45/2,IF(AB45=work!$A$9,work!$B$9*$M45/2)))))</f>
        <v/>
      </c>
      <c r="AL45" s="8" t="str">
        <f>IF($I45&lt;&gt;work!$A$2,"",IF(AC45="","",IF(AC45=work!$A$7,work!$B$7*$M45/2,IF(AC45=work!$A$8,work!$B$8*$M45/2,IF(AC45=work!$A$9,work!$B$9*$M45/2)))))</f>
        <v/>
      </c>
      <c r="AM45" s="35" t="str">
        <f>IF($I45&lt;&gt;work!$A$2,"",IF(AD45="","",IF(AD45=work!$A$7,work!$B$7*$M45/2,IF(AD45=work!$A$8,work!$B$8*$M45/2,IF(AD45=work!$A$9,work!$B$9*$M45/2)))))</f>
        <v/>
      </c>
      <c r="AN45" s="38" t="str">
        <f>IF($I45&lt;&gt;work!$A$2,"",IF(V45="","",IF(V45=work!$A$7,work!$B$7*$Q45/2,IF(V45=work!$A$8,work!$B$8*$Q45/2,IF(V45=work!$A$9,work!$B$9*$Q45/2)))))</f>
        <v/>
      </c>
      <c r="AO45" s="8" t="str">
        <f>IF($I45&lt;&gt;work!$A$2,"",IF(W45="","",IF(W45=work!$A$7,work!$B$7*$Q45/2,IF(W45=work!$A$8,work!$B$8*$Q45/2,IF(W45=work!$A$9,work!$B$9*$Q45/2)))))</f>
        <v/>
      </c>
      <c r="AP45" s="8" t="str">
        <f>IF($I45&lt;&gt;work!$A$2,"",IF(X45="","",IF(X45=work!$A$7,work!$B$7*$Q45/2,IF(X45=work!$A$8,work!$B$8*$Q45/2,IF(X45=work!$A$9,work!$B$9*$Q45/2)))))</f>
        <v/>
      </c>
      <c r="AQ45" s="8" t="str">
        <f>IF($I45&lt;&gt;work!$A$2,"",IF(Y45="","",IF(Y45=work!$A$7,work!$B$7*$Q45/2,IF(Y45=work!$A$8,work!$B$8*$Q45/2,IF(Y45=work!$A$9,work!$B$9*$Q45/2)))))</f>
        <v/>
      </c>
      <c r="AR45" s="8" t="str">
        <f>IF($I45&lt;&gt;work!$A$2,"",IF(Z45="","",IF(Z45=work!$A$7,work!$B$7*$Q45/2,IF(Z45=work!$A$8,work!$B$8*$Q45/2,IF(Z45=work!$A$9,work!$B$9*$Q45/2)))))</f>
        <v/>
      </c>
      <c r="AS45" s="8" t="str">
        <f>IF($I45&lt;&gt;work!$A$2,"",IF(AA45="","",IF(AA45=work!$A$7,work!$B$7*$Q45/2,IF(AA45=work!$A$8,work!$B$8*$Q45/2,IF(AA45=work!$A$9,work!$B$9*$Q45/2)))))</f>
        <v/>
      </c>
      <c r="AT45" s="8" t="str">
        <f>IF($I45&lt;&gt;work!$A$2,"",IF(AB45="","",IF(AB45=work!$A$7,work!$B$7*$Q45/2,IF(AB45=work!$A$8,work!$B$8*$Q45/2,IF(AB45=work!$A$9,work!$B$9*$Q45/2)))))</f>
        <v/>
      </c>
      <c r="AU45" s="8" t="str">
        <f>IF($I45&lt;&gt;work!$A$2,"",IF(AC45="","",IF(AC45=work!$A$7,work!$B$7*$Q45/2,IF(AC45=work!$A$8,work!$B$8*$Q45/2,IF(AC45=work!$A$9,work!$B$9*$Q45/2)))))</f>
        <v/>
      </c>
      <c r="AV45" s="35" t="str">
        <f>IF($I45&lt;&gt;work!$A$2,"",IF(AD45="","",IF(AD45=work!$A$7,work!$B$7*$Q45/2,IF(AD45=work!$A$8,work!$B$8*$Q45/2,IF(AD45=work!$A$9,work!$B$9*$Q45/2)))))</f>
        <v/>
      </c>
      <c r="AW45" s="38">
        <f>COUNTIF(V45:AD45,work!$A$7)*work!$B$7+COUNTIF(V45:AD45,work!$A$8)*work!$B$8+COUNTIF(V45:AD45,work!$A$9)*work!$B$9</f>
        <v>0.8</v>
      </c>
      <c r="AX45" s="16" t="str">
        <f t="shared" si="5"/>
        <v>OK</v>
      </c>
    </row>
    <row r="46" spans="2:50" ht="20" customHeight="1">
      <c r="B46" s="236"/>
      <c r="C46" s="237"/>
      <c r="D46" s="325"/>
      <c r="E46" s="326"/>
      <c r="F46" s="326"/>
      <c r="G46" s="327"/>
      <c r="H46" s="28" t="s">
        <v>18</v>
      </c>
      <c r="I46" s="118"/>
      <c r="J46" s="38"/>
      <c r="K46" s="8"/>
      <c r="L46" s="8"/>
      <c r="M46" s="35">
        <v>2</v>
      </c>
      <c r="N46" s="38"/>
      <c r="O46" s="8"/>
      <c r="P46" s="8"/>
      <c r="Q46" s="6">
        <v>2</v>
      </c>
      <c r="R46" s="38">
        <f>IF($I46=work!$A$2,IF($I$21=work!$B$2,J46,IF($I$21=work!$B$3,N46,0)),0)</f>
        <v>0</v>
      </c>
      <c r="S46" s="8">
        <f>IF($I46=work!$A$2,IF($I$21=work!$B$2,K46,IF($I$21=work!$B$3,O46,0)),0)</f>
        <v>0</v>
      </c>
      <c r="T46" s="8">
        <f>IF($I46=work!$A$2,IF($I$21=work!$B$2,L46,IF($I$21=work!$B$3,P46,0)),0)</f>
        <v>0</v>
      </c>
      <c r="U46" s="35">
        <f>IF($I46=work!$A$2,IF($I$21=work!$B$2,M46,IF($I$21=work!$B$3,Q46,0)),0)</f>
        <v>0</v>
      </c>
      <c r="V46" s="26" t="s">
        <v>123</v>
      </c>
      <c r="W46" s="8"/>
      <c r="X46" s="8"/>
      <c r="Y46" s="8"/>
      <c r="Z46" s="8" t="s">
        <v>174</v>
      </c>
      <c r="AA46" s="8"/>
      <c r="AB46" s="8"/>
      <c r="AC46" s="8"/>
      <c r="AD46" s="35"/>
      <c r="AE46" s="38" t="str">
        <f>IF($I46&lt;&gt;work!$A$2,"",IF(V46="","",IF(V46=work!$A$7,work!$B$7*$M46/2,IF(V46=work!$A$8,work!$B$8*$M46/2,IF(V46=work!$A$9,work!$B$9*$M46/2)))))</f>
        <v/>
      </c>
      <c r="AF46" s="8" t="str">
        <f>IF($I46&lt;&gt;work!$A$2,"",IF(W46="","",IF(W46=work!$A$7,work!$B$7*$M46/2,IF(W46=work!$A$8,work!$B$8*$M46/2,IF(W46=work!$A$9,work!$B$9*$M46/2)))))</f>
        <v/>
      </c>
      <c r="AG46" s="8" t="str">
        <f>IF($I46&lt;&gt;work!$A$2,"",IF(X46="","",IF(X46=work!$A$7,work!$B$7*$M46/2,IF(X46=work!$A$8,work!$B$8*$M46/2,IF(X46=work!$A$9,work!$B$9*$M46/2)))))</f>
        <v/>
      </c>
      <c r="AH46" s="8" t="str">
        <f>IF($I46&lt;&gt;work!$A$2,"",IF(Y46="","",IF(Y46=work!$A$7,work!$B$7*$M46/2,IF(Y46=work!$A$8,work!$B$8*$M46/2,IF(Y46=work!$A$9,work!$B$9*$M46/2)))))</f>
        <v/>
      </c>
      <c r="AI46" s="8" t="str">
        <f>IF($I46&lt;&gt;work!$A$2,"",IF(Z46="","",IF(Z46=work!$A$7,work!$B$7*$M46/2,IF(Z46=work!$A$8,work!$B$8*$M46/2,IF(Z46=work!$A$9,work!$B$9*$M46/2)))))</f>
        <v/>
      </c>
      <c r="AJ46" s="8" t="str">
        <f>IF($I46&lt;&gt;work!$A$2,"",IF(AA46="","",IF(AA46=work!$A$7,work!$B$7*$M46/2,IF(AA46=work!$A$8,work!$B$8*$M46/2,IF(AA46=work!$A$9,work!$B$9*$M46/2)))))</f>
        <v/>
      </c>
      <c r="AK46" s="8" t="str">
        <f>IF($I46&lt;&gt;work!$A$2,"",IF(AB46="","",IF(AB46=work!$A$7,work!$B$7*$M46/2,IF(AB46=work!$A$8,work!$B$8*$M46/2,IF(AB46=work!$A$9,work!$B$9*$M46/2)))))</f>
        <v/>
      </c>
      <c r="AL46" s="8" t="str">
        <f>IF($I46&lt;&gt;work!$A$2,"",IF(AC46="","",IF(AC46=work!$A$7,work!$B$7*$M46/2,IF(AC46=work!$A$8,work!$B$8*$M46/2,IF(AC46=work!$A$9,work!$B$9*$M46/2)))))</f>
        <v/>
      </c>
      <c r="AM46" s="35" t="str">
        <f>IF($I46&lt;&gt;work!$A$2,"",IF(AD46="","",IF(AD46=work!$A$7,work!$B$7*$M46/2,IF(AD46=work!$A$8,work!$B$8*$M46/2,IF(AD46=work!$A$9,work!$B$9*$M46/2)))))</f>
        <v/>
      </c>
      <c r="AN46" s="38" t="str">
        <f>IF($I46&lt;&gt;work!$A$2,"",IF(V46="","",IF(V46=work!$A$7,work!$B$7*$Q46/2,IF(V46=work!$A$8,work!$B$8*$Q46/2,IF(V46=work!$A$9,work!$B$9*$Q46/2)))))</f>
        <v/>
      </c>
      <c r="AO46" s="8" t="str">
        <f>IF($I46&lt;&gt;work!$A$2,"",IF(W46="","",IF(W46=work!$A$7,work!$B$7*$Q46/2,IF(W46=work!$A$8,work!$B$8*$Q46/2,IF(W46=work!$A$9,work!$B$9*$Q46/2)))))</f>
        <v/>
      </c>
      <c r="AP46" s="8" t="str">
        <f>IF($I46&lt;&gt;work!$A$2,"",IF(X46="","",IF(X46=work!$A$7,work!$B$7*$Q46/2,IF(X46=work!$A$8,work!$B$8*$Q46/2,IF(X46=work!$A$9,work!$B$9*$Q46/2)))))</f>
        <v/>
      </c>
      <c r="AQ46" s="8" t="str">
        <f>IF($I46&lt;&gt;work!$A$2,"",IF(Y46="","",IF(Y46=work!$A$7,work!$B$7*$Q46/2,IF(Y46=work!$A$8,work!$B$8*$Q46/2,IF(Y46=work!$A$9,work!$B$9*$Q46/2)))))</f>
        <v/>
      </c>
      <c r="AR46" s="8" t="str">
        <f>IF($I46&lt;&gt;work!$A$2,"",IF(Z46="","",IF(Z46=work!$A$7,work!$B$7*$Q46/2,IF(Z46=work!$A$8,work!$B$8*$Q46/2,IF(Z46=work!$A$9,work!$B$9*$Q46/2)))))</f>
        <v/>
      </c>
      <c r="AS46" s="8" t="str">
        <f>IF($I46&lt;&gt;work!$A$2,"",IF(AA46="","",IF(AA46=work!$A$7,work!$B$7*$Q46/2,IF(AA46=work!$A$8,work!$B$8*$Q46/2,IF(AA46=work!$A$9,work!$B$9*$Q46/2)))))</f>
        <v/>
      </c>
      <c r="AT46" s="8" t="str">
        <f>IF($I46&lt;&gt;work!$A$2,"",IF(AB46="","",IF(AB46=work!$A$7,work!$B$7*$Q46/2,IF(AB46=work!$A$8,work!$B$8*$Q46/2,IF(AB46=work!$A$9,work!$B$9*$Q46/2)))))</f>
        <v/>
      </c>
      <c r="AU46" s="8" t="str">
        <f>IF($I46&lt;&gt;work!$A$2,"",IF(AC46="","",IF(AC46=work!$A$7,work!$B$7*$Q46/2,IF(AC46=work!$A$8,work!$B$8*$Q46/2,IF(AC46=work!$A$9,work!$B$9*$Q46/2)))))</f>
        <v/>
      </c>
      <c r="AV46" s="35" t="str">
        <f>IF($I46&lt;&gt;work!$A$2,"",IF(AD46="","",IF(AD46=work!$A$7,work!$B$7*$Q46/2,IF(AD46=work!$A$8,work!$B$8*$Q46/2,IF(AD46=work!$A$9,work!$B$9*$Q46/2)))))</f>
        <v/>
      </c>
      <c r="AW46" s="38">
        <f>COUNTIF(V46:AD46,work!$A$7)*work!$B$7+COUNTIF(V46:AD46,work!$A$8)*work!$B$8+COUNTIF(V46:AD46,work!$A$9)*work!$B$9</f>
        <v>0.8</v>
      </c>
      <c r="AX46" s="16" t="str">
        <f t="shared" si="5"/>
        <v>OK</v>
      </c>
    </row>
    <row r="47" spans="2:50" ht="20" customHeight="1">
      <c r="B47" s="236"/>
      <c r="C47" s="237"/>
      <c r="D47" s="325"/>
      <c r="E47" s="326"/>
      <c r="F47" s="326"/>
      <c r="G47" s="327"/>
      <c r="H47" s="28" t="s">
        <v>19</v>
      </c>
      <c r="I47" s="118"/>
      <c r="J47" s="38"/>
      <c r="K47" s="8"/>
      <c r="L47" s="8"/>
      <c r="M47" s="35">
        <v>2</v>
      </c>
      <c r="N47" s="38"/>
      <c r="O47" s="8"/>
      <c r="P47" s="8"/>
      <c r="Q47" s="6">
        <v>2</v>
      </c>
      <c r="R47" s="38">
        <f>IF($I47=work!$A$2,IF($I$21=work!$B$2,J47,IF($I$21=work!$B$3,N47,0)),0)</f>
        <v>0</v>
      </c>
      <c r="S47" s="8">
        <f>IF($I47=work!$A$2,IF($I$21=work!$B$2,K47,IF($I$21=work!$B$3,O47,0)),0)</f>
        <v>0</v>
      </c>
      <c r="T47" s="8">
        <f>IF($I47=work!$A$2,IF($I$21=work!$B$2,L47,IF($I$21=work!$B$3,P47,0)),0)</f>
        <v>0</v>
      </c>
      <c r="U47" s="35">
        <f>IF($I47=work!$A$2,IF($I$21=work!$B$2,M47,IF($I$21=work!$B$3,Q47,0)),0)</f>
        <v>0</v>
      </c>
      <c r="V47" s="26" t="s">
        <v>123</v>
      </c>
      <c r="W47" s="8"/>
      <c r="X47" s="8"/>
      <c r="Y47" s="8"/>
      <c r="Z47" s="8" t="s">
        <v>174</v>
      </c>
      <c r="AA47" s="8"/>
      <c r="AB47" s="8"/>
      <c r="AC47" s="8"/>
      <c r="AD47" s="35"/>
      <c r="AE47" s="38" t="str">
        <f>IF($I47&lt;&gt;work!$A$2,"",IF(V47="","",IF(V47=work!$A$7,work!$B$7*$M47/2,IF(V47=work!$A$8,work!$B$8*$M47/2,IF(V47=work!$A$9,work!$B$9*$M47/2)))))</f>
        <v/>
      </c>
      <c r="AF47" s="8" t="str">
        <f>IF($I47&lt;&gt;work!$A$2,"",IF(W47="","",IF(W47=work!$A$7,work!$B$7*$M47/2,IF(W47=work!$A$8,work!$B$8*$M47/2,IF(W47=work!$A$9,work!$B$9*$M47/2)))))</f>
        <v/>
      </c>
      <c r="AG47" s="8" t="str">
        <f>IF($I47&lt;&gt;work!$A$2,"",IF(X47="","",IF(X47=work!$A$7,work!$B$7*$M47/2,IF(X47=work!$A$8,work!$B$8*$M47/2,IF(X47=work!$A$9,work!$B$9*$M47/2)))))</f>
        <v/>
      </c>
      <c r="AH47" s="8" t="str">
        <f>IF($I47&lt;&gt;work!$A$2,"",IF(Y47="","",IF(Y47=work!$A$7,work!$B$7*$M47/2,IF(Y47=work!$A$8,work!$B$8*$M47/2,IF(Y47=work!$A$9,work!$B$9*$M47/2)))))</f>
        <v/>
      </c>
      <c r="AI47" s="8" t="str">
        <f>IF($I47&lt;&gt;work!$A$2,"",IF(Z47="","",IF(Z47=work!$A$7,work!$B$7*$M47/2,IF(Z47=work!$A$8,work!$B$8*$M47/2,IF(Z47=work!$A$9,work!$B$9*$M47/2)))))</f>
        <v/>
      </c>
      <c r="AJ47" s="8" t="str">
        <f>IF($I47&lt;&gt;work!$A$2,"",IF(AA47="","",IF(AA47=work!$A$7,work!$B$7*$M47/2,IF(AA47=work!$A$8,work!$B$8*$M47/2,IF(AA47=work!$A$9,work!$B$9*$M47/2)))))</f>
        <v/>
      </c>
      <c r="AK47" s="8" t="str">
        <f>IF($I47&lt;&gt;work!$A$2,"",IF(AB47="","",IF(AB47=work!$A$7,work!$B$7*$M47/2,IF(AB47=work!$A$8,work!$B$8*$M47/2,IF(AB47=work!$A$9,work!$B$9*$M47/2)))))</f>
        <v/>
      </c>
      <c r="AL47" s="8" t="str">
        <f>IF($I47&lt;&gt;work!$A$2,"",IF(AC47="","",IF(AC47=work!$A$7,work!$B$7*$M47/2,IF(AC47=work!$A$8,work!$B$8*$M47/2,IF(AC47=work!$A$9,work!$B$9*$M47/2)))))</f>
        <v/>
      </c>
      <c r="AM47" s="35" t="str">
        <f>IF($I47&lt;&gt;work!$A$2,"",IF(AD47="","",IF(AD47=work!$A$7,work!$B$7*$M47/2,IF(AD47=work!$A$8,work!$B$8*$M47/2,IF(AD47=work!$A$9,work!$B$9*$M47/2)))))</f>
        <v/>
      </c>
      <c r="AN47" s="38" t="str">
        <f>IF($I47&lt;&gt;work!$A$2,"",IF(V47="","",IF(V47=work!$A$7,work!$B$7*$Q47/2,IF(V47=work!$A$8,work!$B$8*$Q47/2,IF(V47=work!$A$9,work!$B$9*$Q47/2)))))</f>
        <v/>
      </c>
      <c r="AO47" s="8" t="str">
        <f>IF($I47&lt;&gt;work!$A$2,"",IF(W47="","",IF(W47=work!$A$7,work!$B$7*$Q47/2,IF(W47=work!$A$8,work!$B$8*$Q47/2,IF(W47=work!$A$9,work!$B$9*$Q47/2)))))</f>
        <v/>
      </c>
      <c r="AP47" s="8" t="str">
        <f>IF($I47&lt;&gt;work!$A$2,"",IF(X47="","",IF(X47=work!$A$7,work!$B$7*$Q47/2,IF(X47=work!$A$8,work!$B$8*$Q47/2,IF(X47=work!$A$9,work!$B$9*$Q47/2)))))</f>
        <v/>
      </c>
      <c r="AQ47" s="8" t="str">
        <f>IF($I47&lt;&gt;work!$A$2,"",IF(Y47="","",IF(Y47=work!$A$7,work!$B$7*$Q47/2,IF(Y47=work!$A$8,work!$B$8*$Q47/2,IF(Y47=work!$A$9,work!$B$9*$Q47/2)))))</f>
        <v/>
      </c>
      <c r="AR47" s="8" t="str">
        <f>IF($I47&lt;&gt;work!$A$2,"",IF(Z47="","",IF(Z47=work!$A$7,work!$B$7*$Q47/2,IF(Z47=work!$A$8,work!$B$8*$Q47/2,IF(Z47=work!$A$9,work!$B$9*$Q47/2)))))</f>
        <v/>
      </c>
      <c r="AS47" s="8" t="str">
        <f>IF($I47&lt;&gt;work!$A$2,"",IF(AA47="","",IF(AA47=work!$A$7,work!$B$7*$Q47/2,IF(AA47=work!$A$8,work!$B$8*$Q47/2,IF(AA47=work!$A$9,work!$B$9*$Q47/2)))))</f>
        <v/>
      </c>
      <c r="AT47" s="8" t="str">
        <f>IF($I47&lt;&gt;work!$A$2,"",IF(AB47="","",IF(AB47=work!$A$7,work!$B$7*$Q47/2,IF(AB47=work!$A$8,work!$B$8*$Q47/2,IF(AB47=work!$A$9,work!$B$9*$Q47/2)))))</f>
        <v/>
      </c>
      <c r="AU47" s="8" t="str">
        <f>IF($I47&lt;&gt;work!$A$2,"",IF(AC47="","",IF(AC47=work!$A$7,work!$B$7*$Q47/2,IF(AC47=work!$A$8,work!$B$8*$Q47/2,IF(AC47=work!$A$9,work!$B$9*$Q47/2)))))</f>
        <v/>
      </c>
      <c r="AV47" s="35" t="str">
        <f>IF($I47&lt;&gt;work!$A$2,"",IF(AD47="","",IF(AD47=work!$A$7,work!$B$7*$Q47/2,IF(AD47=work!$A$8,work!$B$8*$Q47/2,IF(AD47=work!$A$9,work!$B$9*$Q47/2)))))</f>
        <v/>
      </c>
      <c r="AW47" s="38">
        <f>COUNTIF(V47:AD47,work!$A$7)*work!$B$7+COUNTIF(V47:AD47,work!$A$8)*work!$B$8+COUNTIF(V47:AD47,work!$A$9)*work!$B$9</f>
        <v>0.8</v>
      </c>
      <c r="AX47" s="16" t="str">
        <f t="shared" si="5"/>
        <v>OK</v>
      </c>
    </row>
    <row r="48" spans="2:50" ht="20" customHeight="1">
      <c r="B48" s="236"/>
      <c r="C48" s="237"/>
      <c r="D48" s="325"/>
      <c r="E48" s="326"/>
      <c r="F48" s="326"/>
      <c r="G48" s="327"/>
      <c r="H48" s="28" t="s">
        <v>22</v>
      </c>
      <c r="I48" s="118"/>
      <c r="J48" s="38"/>
      <c r="K48" s="8"/>
      <c r="L48" s="8"/>
      <c r="M48" s="35">
        <v>2</v>
      </c>
      <c r="N48" s="38"/>
      <c r="O48" s="8"/>
      <c r="P48" s="8"/>
      <c r="Q48" s="6">
        <v>2</v>
      </c>
      <c r="R48" s="38">
        <f>IF($I48=work!$A$2,IF($I$21=work!$B$2,J48,IF($I$21=work!$B$3,N48,0)),0)</f>
        <v>0</v>
      </c>
      <c r="S48" s="8">
        <f>IF($I48=work!$A$2,IF($I$21=work!$B$2,K48,IF($I$21=work!$B$3,O48,0)),0)</f>
        <v>0</v>
      </c>
      <c r="T48" s="8">
        <f>IF($I48=work!$A$2,IF($I$21=work!$B$2,L48,IF($I$21=work!$B$3,P48,0)),0)</f>
        <v>0</v>
      </c>
      <c r="U48" s="35">
        <f>IF($I48=work!$A$2,IF($I$21=work!$B$2,M48,IF($I$21=work!$B$3,Q48,0)),0)</f>
        <v>0</v>
      </c>
      <c r="V48" s="26" t="s">
        <v>123</v>
      </c>
      <c r="W48" s="8"/>
      <c r="X48" s="8"/>
      <c r="Y48" s="8"/>
      <c r="Z48" s="8" t="s">
        <v>174</v>
      </c>
      <c r="AA48" s="8"/>
      <c r="AB48" s="8"/>
      <c r="AC48" s="8"/>
      <c r="AD48" s="35"/>
      <c r="AE48" s="38" t="str">
        <f>IF($I48&lt;&gt;work!$A$2,"",IF(V48="","",IF(V48=work!$A$7,work!$B$7*$M48/2,IF(V48=work!$A$8,work!$B$8*$M48/2,IF(V48=work!$A$9,work!$B$9*$M48/2)))))</f>
        <v/>
      </c>
      <c r="AF48" s="8" t="str">
        <f>IF($I48&lt;&gt;work!$A$2,"",IF(W48="","",IF(W48=work!$A$7,work!$B$7*$M48/2,IF(W48=work!$A$8,work!$B$8*$M48/2,IF(W48=work!$A$9,work!$B$9*$M48/2)))))</f>
        <v/>
      </c>
      <c r="AG48" s="8" t="str">
        <f>IF($I48&lt;&gt;work!$A$2,"",IF(X48="","",IF(X48=work!$A$7,work!$B$7*$M48/2,IF(X48=work!$A$8,work!$B$8*$M48/2,IF(X48=work!$A$9,work!$B$9*$M48/2)))))</f>
        <v/>
      </c>
      <c r="AH48" s="8" t="str">
        <f>IF($I48&lt;&gt;work!$A$2,"",IF(Y48="","",IF(Y48=work!$A$7,work!$B$7*$M48/2,IF(Y48=work!$A$8,work!$B$8*$M48/2,IF(Y48=work!$A$9,work!$B$9*$M48/2)))))</f>
        <v/>
      </c>
      <c r="AI48" s="8" t="str">
        <f>IF($I48&lt;&gt;work!$A$2,"",IF(Z48="","",IF(Z48=work!$A$7,work!$B$7*$M48/2,IF(Z48=work!$A$8,work!$B$8*$M48/2,IF(Z48=work!$A$9,work!$B$9*$M48/2)))))</f>
        <v/>
      </c>
      <c r="AJ48" s="8" t="str">
        <f>IF($I48&lt;&gt;work!$A$2,"",IF(AA48="","",IF(AA48=work!$A$7,work!$B$7*$M48/2,IF(AA48=work!$A$8,work!$B$8*$M48/2,IF(AA48=work!$A$9,work!$B$9*$M48/2)))))</f>
        <v/>
      </c>
      <c r="AK48" s="8" t="str">
        <f>IF($I48&lt;&gt;work!$A$2,"",IF(AB48="","",IF(AB48=work!$A$7,work!$B$7*$M48/2,IF(AB48=work!$A$8,work!$B$8*$M48/2,IF(AB48=work!$A$9,work!$B$9*$M48/2)))))</f>
        <v/>
      </c>
      <c r="AL48" s="8" t="str">
        <f>IF($I48&lt;&gt;work!$A$2,"",IF(AC48="","",IF(AC48=work!$A$7,work!$B$7*$M48/2,IF(AC48=work!$A$8,work!$B$8*$M48/2,IF(AC48=work!$A$9,work!$B$9*$M48/2)))))</f>
        <v/>
      </c>
      <c r="AM48" s="35" t="str">
        <f>IF($I48&lt;&gt;work!$A$2,"",IF(AD48="","",IF(AD48=work!$A$7,work!$B$7*$M48/2,IF(AD48=work!$A$8,work!$B$8*$M48/2,IF(AD48=work!$A$9,work!$B$9*$M48/2)))))</f>
        <v/>
      </c>
      <c r="AN48" s="38" t="str">
        <f>IF($I48&lt;&gt;work!$A$2,"",IF(V48="","",IF(V48=work!$A$7,work!$B$7*$Q48/2,IF(V48=work!$A$8,work!$B$8*$Q48/2,IF(V48=work!$A$9,work!$B$9*$Q48/2)))))</f>
        <v/>
      </c>
      <c r="AO48" s="8" t="str">
        <f>IF($I48&lt;&gt;work!$A$2,"",IF(W48="","",IF(W48=work!$A$7,work!$B$7*$Q48/2,IF(W48=work!$A$8,work!$B$8*$Q48/2,IF(W48=work!$A$9,work!$B$9*$Q48/2)))))</f>
        <v/>
      </c>
      <c r="AP48" s="8" t="str">
        <f>IF($I48&lt;&gt;work!$A$2,"",IF(X48="","",IF(X48=work!$A$7,work!$B$7*$Q48/2,IF(X48=work!$A$8,work!$B$8*$Q48/2,IF(X48=work!$A$9,work!$B$9*$Q48/2)))))</f>
        <v/>
      </c>
      <c r="AQ48" s="8" t="str">
        <f>IF($I48&lt;&gt;work!$A$2,"",IF(Y48="","",IF(Y48=work!$A$7,work!$B$7*$Q48/2,IF(Y48=work!$A$8,work!$B$8*$Q48/2,IF(Y48=work!$A$9,work!$B$9*$Q48/2)))))</f>
        <v/>
      </c>
      <c r="AR48" s="8" t="str">
        <f>IF($I48&lt;&gt;work!$A$2,"",IF(Z48="","",IF(Z48=work!$A$7,work!$B$7*$Q48/2,IF(Z48=work!$A$8,work!$B$8*$Q48/2,IF(Z48=work!$A$9,work!$B$9*$Q48/2)))))</f>
        <v/>
      </c>
      <c r="AS48" s="8" t="str">
        <f>IF($I48&lt;&gt;work!$A$2,"",IF(AA48="","",IF(AA48=work!$A$7,work!$B$7*$Q48/2,IF(AA48=work!$A$8,work!$B$8*$Q48/2,IF(AA48=work!$A$9,work!$B$9*$Q48/2)))))</f>
        <v/>
      </c>
      <c r="AT48" s="8" t="str">
        <f>IF($I48&lt;&gt;work!$A$2,"",IF(AB48="","",IF(AB48=work!$A$7,work!$B$7*$Q48/2,IF(AB48=work!$A$8,work!$B$8*$Q48/2,IF(AB48=work!$A$9,work!$B$9*$Q48/2)))))</f>
        <v/>
      </c>
      <c r="AU48" s="8" t="str">
        <f>IF($I48&lt;&gt;work!$A$2,"",IF(AC48="","",IF(AC48=work!$A$7,work!$B$7*$Q48/2,IF(AC48=work!$A$8,work!$B$8*$Q48/2,IF(AC48=work!$A$9,work!$B$9*$Q48/2)))))</f>
        <v/>
      </c>
      <c r="AV48" s="35" t="str">
        <f>IF($I48&lt;&gt;work!$A$2,"",IF(AD48="","",IF(AD48=work!$A$7,work!$B$7*$Q48/2,IF(AD48=work!$A$8,work!$B$8*$Q48/2,IF(AD48=work!$A$9,work!$B$9*$Q48/2)))))</f>
        <v/>
      </c>
      <c r="AW48" s="38">
        <f>COUNTIF(V48:AD48,work!$A$7)*work!$B$7+COUNTIF(V48:AD48,work!$A$8)*work!$B$8+COUNTIF(V48:AD48,work!$A$9)*work!$B$9</f>
        <v>0.8</v>
      </c>
      <c r="AX48" s="16" t="str">
        <f t="shared" si="5"/>
        <v>OK</v>
      </c>
    </row>
    <row r="49" spans="2:51" ht="20" customHeight="1">
      <c r="B49" s="236"/>
      <c r="C49" s="237"/>
      <c r="D49" s="325"/>
      <c r="E49" s="326"/>
      <c r="F49" s="326"/>
      <c r="G49" s="327"/>
      <c r="H49" s="28" t="s">
        <v>7</v>
      </c>
      <c r="I49" s="118"/>
      <c r="J49" s="38"/>
      <c r="K49" s="8"/>
      <c r="L49" s="8"/>
      <c r="M49" s="35">
        <v>1</v>
      </c>
      <c r="N49" s="38"/>
      <c r="O49" s="8"/>
      <c r="P49" s="8"/>
      <c r="Q49" s="6">
        <v>1</v>
      </c>
      <c r="R49" s="38">
        <f>IF($I49=work!$A$2,IF($I$21=work!$B$2,J49,IF($I$21=work!$B$3,N49,0)),0)</f>
        <v>0</v>
      </c>
      <c r="S49" s="8">
        <f>IF($I49=work!$A$2,IF($I$21=work!$B$2,K49,IF($I$21=work!$B$3,O49,0)),0)</f>
        <v>0</v>
      </c>
      <c r="T49" s="8">
        <f>IF($I49=work!$A$2,IF($I$21=work!$B$2,L49,IF($I$21=work!$B$3,P49,0)),0)</f>
        <v>0</v>
      </c>
      <c r="U49" s="35">
        <f>IF($I49=work!$A$2,IF($I$21=work!$B$2,M49,IF($I$21=work!$B$3,Q49,0)),0)</f>
        <v>0</v>
      </c>
      <c r="V49" s="38"/>
      <c r="W49" s="8"/>
      <c r="X49" s="8" t="s">
        <v>130</v>
      </c>
      <c r="Y49" s="8"/>
      <c r="Z49" s="8"/>
      <c r="AA49" s="8"/>
      <c r="AB49" s="8" t="s">
        <v>130</v>
      </c>
      <c r="AC49" s="8" t="s">
        <v>130</v>
      </c>
      <c r="AD49" s="35" t="s">
        <v>130</v>
      </c>
      <c r="AE49" s="38" t="str">
        <f>IF($I49&lt;&gt;work!$A$2,"",IF(V49="","",IF(V49=work!$A$7,work!$B$7*$M49/2,IF(V49=work!$A$8,work!$B$8*$M49/2,IF(V49=work!$A$9,work!$B$9*$M49/2)))))</f>
        <v/>
      </c>
      <c r="AF49" s="8" t="str">
        <f>IF($I49&lt;&gt;work!$A$2,"",IF(W49="","",IF(W49=work!$A$7,work!$B$7*$M49/2,IF(W49=work!$A$8,work!$B$8*$M49/2,IF(W49=work!$A$9,work!$B$9*$M49/2)))))</f>
        <v/>
      </c>
      <c r="AG49" s="8" t="str">
        <f>IF($I49&lt;&gt;work!$A$2,"",IF(X49="","",IF(X49=work!$A$7,work!$B$7*$M49/2,IF(X49=work!$A$8,work!$B$8*$M49/2,IF(X49=work!$A$9,work!$B$9*$M49/2)))))</f>
        <v/>
      </c>
      <c r="AH49" s="8" t="str">
        <f>IF($I49&lt;&gt;work!$A$2,"",IF(Y49="","",IF(Y49=work!$A$7,work!$B$7*$M49/2,IF(Y49=work!$A$8,work!$B$8*$M49/2,IF(Y49=work!$A$9,work!$B$9*$M49/2)))))</f>
        <v/>
      </c>
      <c r="AI49" s="8" t="str">
        <f>IF($I49&lt;&gt;work!$A$2,"",IF(Z49="","",IF(Z49=work!$A$7,work!$B$7*$M49/2,IF(Z49=work!$A$8,work!$B$8*$M49/2,IF(Z49=work!$A$9,work!$B$9*$M49/2)))))</f>
        <v/>
      </c>
      <c r="AJ49" s="8" t="str">
        <f>IF($I49&lt;&gt;work!$A$2,"",IF(AA49="","",IF(AA49=work!$A$7,work!$B$7*$M49/2,IF(AA49=work!$A$8,work!$B$8*$M49/2,IF(AA49=work!$A$9,work!$B$9*$M49/2)))))</f>
        <v/>
      </c>
      <c r="AK49" s="8" t="str">
        <f>IF($I49&lt;&gt;work!$A$2,"",IF(AB49="","",IF(AB49=work!$A$7,work!$B$7*$M49/2,IF(AB49=work!$A$8,work!$B$8*$M49/2,IF(AB49=work!$A$9,work!$B$9*$M49/2)))))</f>
        <v/>
      </c>
      <c r="AL49" s="8" t="str">
        <f>IF($I49&lt;&gt;work!$A$2,"",IF(AC49="","",IF(AC49=work!$A$7,work!$B$7*$M49/2,IF(AC49=work!$A$8,work!$B$8*$M49/2,IF(AC49=work!$A$9,work!$B$9*$M49/2)))))</f>
        <v/>
      </c>
      <c r="AM49" s="35" t="str">
        <f>IF($I49&lt;&gt;work!$A$2,"",IF(AD49="","",IF(AD49=work!$A$7,work!$B$7*$M49/2,IF(AD49=work!$A$8,work!$B$8*$M49/2,IF(AD49=work!$A$9,work!$B$9*$M49/2)))))</f>
        <v/>
      </c>
      <c r="AN49" s="38" t="str">
        <f>IF($I49&lt;&gt;work!$A$2,"",IF(V49="","",IF(V49=work!$A$7,work!$B$7*$Q49/2,IF(V49=work!$A$8,work!$B$8*$Q49/2,IF(V49=work!$A$9,work!$B$9*$Q49/2)))))</f>
        <v/>
      </c>
      <c r="AO49" s="8" t="str">
        <f>IF($I49&lt;&gt;work!$A$2,"",IF(W49="","",IF(W49=work!$A$7,work!$B$7*$Q49/2,IF(W49=work!$A$8,work!$B$8*$Q49/2,IF(W49=work!$A$9,work!$B$9*$Q49/2)))))</f>
        <v/>
      </c>
      <c r="AP49" s="8" t="str">
        <f>IF($I49&lt;&gt;work!$A$2,"",IF(X49="","",IF(X49=work!$A$7,work!$B$7*$Q49/2,IF(X49=work!$A$8,work!$B$8*$Q49/2,IF(X49=work!$A$9,work!$B$9*$Q49/2)))))</f>
        <v/>
      </c>
      <c r="AQ49" s="8" t="str">
        <f>IF($I49&lt;&gt;work!$A$2,"",IF(Y49="","",IF(Y49=work!$A$7,work!$B$7*$Q49/2,IF(Y49=work!$A$8,work!$B$8*$Q49/2,IF(Y49=work!$A$9,work!$B$9*$Q49/2)))))</f>
        <v/>
      </c>
      <c r="AR49" s="8" t="str">
        <f>IF($I49&lt;&gt;work!$A$2,"",IF(Z49="","",IF(Z49=work!$A$7,work!$B$7*$Q49/2,IF(Z49=work!$A$8,work!$B$8*$Q49/2,IF(Z49=work!$A$9,work!$B$9*$Q49/2)))))</f>
        <v/>
      </c>
      <c r="AS49" s="8" t="str">
        <f>IF($I49&lt;&gt;work!$A$2,"",IF(AA49="","",IF(AA49=work!$A$7,work!$B$7*$Q49/2,IF(AA49=work!$A$8,work!$B$8*$Q49/2,IF(AA49=work!$A$9,work!$B$9*$Q49/2)))))</f>
        <v/>
      </c>
      <c r="AT49" s="8" t="str">
        <f>IF($I49&lt;&gt;work!$A$2,"",IF(AB49="","",IF(AB49=work!$A$7,work!$B$7*$Q49/2,IF(AB49=work!$A$8,work!$B$8*$Q49/2,IF(AB49=work!$A$9,work!$B$9*$Q49/2)))))</f>
        <v/>
      </c>
      <c r="AU49" s="8" t="str">
        <f>IF($I49&lt;&gt;work!$A$2,"",IF(AC49="","",IF(AC49=work!$A$7,work!$B$7*$Q49/2,IF(AC49=work!$A$8,work!$B$8*$Q49/2,IF(AC49=work!$A$9,work!$B$9*$Q49/2)))))</f>
        <v/>
      </c>
      <c r="AV49" s="35" t="str">
        <f>IF($I49&lt;&gt;work!$A$2,"",IF(AD49="","",IF(AD49=work!$A$7,work!$B$7*$Q49/2,IF(AD49=work!$A$8,work!$B$8*$Q49/2,IF(AD49=work!$A$9,work!$B$9*$Q49/2)))))</f>
        <v/>
      </c>
      <c r="AW49" s="38">
        <f>COUNTIF(V49:AD49,work!$A$7)*work!$B$7+COUNTIF(V49:AD49,work!$A$8)*work!$B$8+COUNTIF(V49:AD49,work!$A$9)*work!$B$9</f>
        <v>0.8</v>
      </c>
      <c r="AX49" s="16" t="str">
        <f t="shared" si="5"/>
        <v>OK</v>
      </c>
    </row>
    <row r="50" spans="2:51" ht="20" customHeight="1">
      <c r="B50" s="236"/>
      <c r="C50" s="237"/>
      <c r="D50" s="325"/>
      <c r="E50" s="326"/>
      <c r="F50" s="326"/>
      <c r="G50" s="327"/>
      <c r="H50" s="28" t="s">
        <v>8</v>
      </c>
      <c r="I50" s="118"/>
      <c r="J50" s="38"/>
      <c r="K50" s="8"/>
      <c r="L50" s="8"/>
      <c r="M50" s="35">
        <v>1</v>
      </c>
      <c r="N50" s="38"/>
      <c r="O50" s="8"/>
      <c r="P50" s="8"/>
      <c r="Q50" s="6">
        <v>1</v>
      </c>
      <c r="R50" s="38">
        <f>IF($I50=work!$A$2,IF($I$21=work!$B$2,J50,IF($I$21=work!$B$3,N50,0)),0)</f>
        <v>0</v>
      </c>
      <c r="S50" s="8">
        <f>IF($I50=work!$A$2,IF($I$21=work!$B$2,K50,IF($I$21=work!$B$3,O50,0)),0)</f>
        <v>0</v>
      </c>
      <c r="T50" s="8">
        <f>IF($I50=work!$A$2,IF($I$21=work!$B$2,L50,IF($I$21=work!$B$3,P50,0)),0)</f>
        <v>0</v>
      </c>
      <c r="U50" s="35">
        <f>IF($I50=work!$A$2,IF($I$21=work!$B$2,M50,IF($I$21=work!$B$3,Q50,0)),0)</f>
        <v>0</v>
      </c>
      <c r="V50" s="38"/>
      <c r="W50" s="8"/>
      <c r="X50" s="8" t="s">
        <v>130</v>
      </c>
      <c r="Y50" s="8"/>
      <c r="Z50" s="8"/>
      <c r="AA50" s="8"/>
      <c r="AB50" s="8" t="s">
        <v>130</v>
      </c>
      <c r="AC50" s="8" t="s">
        <v>130</v>
      </c>
      <c r="AD50" s="35" t="s">
        <v>130</v>
      </c>
      <c r="AE50" s="38" t="str">
        <f>IF($I50&lt;&gt;work!$A$2,"",IF(V50="","",IF(V50=work!$A$7,work!$B$7*$M50/2,IF(V50=work!$A$8,work!$B$8*$M50/2,IF(V50=work!$A$9,work!$B$9*$M50/2)))))</f>
        <v/>
      </c>
      <c r="AF50" s="8" t="str">
        <f>IF($I50&lt;&gt;work!$A$2,"",IF(W50="","",IF(W50=work!$A$7,work!$B$7*$M50/2,IF(W50=work!$A$8,work!$B$8*$M50/2,IF(W50=work!$A$9,work!$B$9*$M50/2)))))</f>
        <v/>
      </c>
      <c r="AG50" s="8" t="str">
        <f>IF($I50&lt;&gt;work!$A$2,"",IF(X50="","",IF(X50=work!$A$7,work!$B$7*$M50/2,IF(X50=work!$A$8,work!$B$8*$M50/2,IF(X50=work!$A$9,work!$B$9*$M50/2)))))</f>
        <v/>
      </c>
      <c r="AH50" s="8" t="str">
        <f>IF($I50&lt;&gt;work!$A$2,"",IF(Y50="","",IF(Y50=work!$A$7,work!$B$7*$M50/2,IF(Y50=work!$A$8,work!$B$8*$M50/2,IF(Y50=work!$A$9,work!$B$9*$M50/2)))))</f>
        <v/>
      </c>
      <c r="AI50" s="8" t="str">
        <f>IF($I50&lt;&gt;work!$A$2,"",IF(Z50="","",IF(Z50=work!$A$7,work!$B$7*$M50/2,IF(Z50=work!$A$8,work!$B$8*$M50/2,IF(Z50=work!$A$9,work!$B$9*$M50/2)))))</f>
        <v/>
      </c>
      <c r="AJ50" s="8" t="str">
        <f>IF($I50&lt;&gt;work!$A$2,"",IF(AA50="","",IF(AA50=work!$A$7,work!$B$7*$M50/2,IF(AA50=work!$A$8,work!$B$8*$M50/2,IF(AA50=work!$A$9,work!$B$9*$M50/2)))))</f>
        <v/>
      </c>
      <c r="AK50" s="8" t="str">
        <f>IF($I50&lt;&gt;work!$A$2,"",IF(AB50="","",IF(AB50=work!$A$7,work!$B$7*$M50/2,IF(AB50=work!$A$8,work!$B$8*$M50/2,IF(AB50=work!$A$9,work!$B$9*$M50/2)))))</f>
        <v/>
      </c>
      <c r="AL50" s="8" t="str">
        <f>IF($I50&lt;&gt;work!$A$2,"",IF(AC50="","",IF(AC50=work!$A$7,work!$B$7*$M50/2,IF(AC50=work!$A$8,work!$B$8*$M50/2,IF(AC50=work!$A$9,work!$B$9*$M50/2)))))</f>
        <v/>
      </c>
      <c r="AM50" s="35" t="str">
        <f>IF($I50&lt;&gt;work!$A$2,"",IF(AD50="","",IF(AD50=work!$A$7,work!$B$7*$M50/2,IF(AD50=work!$A$8,work!$B$8*$M50/2,IF(AD50=work!$A$9,work!$B$9*$M50/2)))))</f>
        <v/>
      </c>
      <c r="AN50" s="38" t="str">
        <f>IF($I50&lt;&gt;work!$A$2,"",IF(V50="","",IF(V50=work!$A$7,work!$B$7*$Q50/2,IF(V50=work!$A$8,work!$B$8*$Q50/2,IF(V50=work!$A$9,work!$B$9*$Q50/2)))))</f>
        <v/>
      </c>
      <c r="AO50" s="8" t="str">
        <f>IF($I50&lt;&gt;work!$A$2,"",IF(W50="","",IF(W50=work!$A$7,work!$B$7*$Q50/2,IF(W50=work!$A$8,work!$B$8*$Q50/2,IF(W50=work!$A$9,work!$B$9*$Q50/2)))))</f>
        <v/>
      </c>
      <c r="AP50" s="8" t="str">
        <f>IF($I50&lt;&gt;work!$A$2,"",IF(X50="","",IF(X50=work!$A$7,work!$B$7*$Q50/2,IF(X50=work!$A$8,work!$B$8*$Q50/2,IF(X50=work!$A$9,work!$B$9*$Q50/2)))))</f>
        <v/>
      </c>
      <c r="AQ50" s="8" t="str">
        <f>IF($I50&lt;&gt;work!$A$2,"",IF(Y50="","",IF(Y50=work!$A$7,work!$B$7*$Q50/2,IF(Y50=work!$A$8,work!$B$8*$Q50/2,IF(Y50=work!$A$9,work!$B$9*$Q50/2)))))</f>
        <v/>
      </c>
      <c r="AR50" s="8" t="str">
        <f>IF($I50&lt;&gt;work!$A$2,"",IF(Z50="","",IF(Z50=work!$A$7,work!$B$7*$Q50/2,IF(Z50=work!$A$8,work!$B$8*$Q50/2,IF(Z50=work!$A$9,work!$B$9*$Q50/2)))))</f>
        <v/>
      </c>
      <c r="AS50" s="8" t="str">
        <f>IF($I50&lt;&gt;work!$A$2,"",IF(AA50="","",IF(AA50=work!$A$7,work!$B$7*$Q50/2,IF(AA50=work!$A$8,work!$B$8*$Q50/2,IF(AA50=work!$A$9,work!$B$9*$Q50/2)))))</f>
        <v/>
      </c>
      <c r="AT50" s="8" t="str">
        <f>IF($I50&lt;&gt;work!$A$2,"",IF(AB50="","",IF(AB50=work!$A$7,work!$B$7*$Q50/2,IF(AB50=work!$A$8,work!$B$8*$Q50/2,IF(AB50=work!$A$9,work!$B$9*$Q50/2)))))</f>
        <v/>
      </c>
      <c r="AU50" s="8" t="str">
        <f>IF($I50&lt;&gt;work!$A$2,"",IF(AC50="","",IF(AC50=work!$A$7,work!$B$7*$Q50/2,IF(AC50=work!$A$8,work!$B$8*$Q50/2,IF(AC50=work!$A$9,work!$B$9*$Q50/2)))))</f>
        <v/>
      </c>
      <c r="AV50" s="35" t="str">
        <f>IF($I50&lt;&gt;work!$A$2,"",IF(AD50="","",IF(AD50=work!$A$7,work!$B$7*$Q50/2,IF(AD50=work!$A$8,work!$B$8*$Q50/2,IF(AD50=work!$A$9,work!$B$9*$Q50/2)))))</f>
        <v/>
      </c>
      <c r="AW50" s="38">
        <f>COUNTIF(V50:AD50,work!$A$7)*work!$B$7+COUNTIF(V50:AD50,work!$A$8)*work!$B$8+COUNTIF(V50:AD50,work!$A$9)*work!$B$9</f>
        <v>0.8</v>
      </c>
      <c r="AX50" s="16" t="str">
        <f t="shared" si="5"/>
        <v>OK</v>
      </c>
    </row>
    <row r="51" spans="2:51" ht="20" customHeight="1">
      <c r="B51" s="236"/>
      <c r="C51" s="237"/>
      <c r="D51" s="325"/>
      <c r="E51" s="326"/>
      <c r="F51" s="326"/>
      <c r="G51" s="327"/>
      <c r="H51" s="28" t="s">
        <v>28</v>
      </c>
      <c r="I51" s="118"/>
      <c r="J51" s="38"/>
      <c r="K51" s="8"/>
      <c r="L51" s="8"/>
      <c r="M51" s="35">
        <v>2</v>
      </c>
      <c r="N51" s="38"/>
      <c r="O51" s="8"/>
      <c r="P51" s="8"/>
      <c r="Q51" s="6">
        <v>2</v>
      </c>
      <c r="R51" s="38">
        <f>IF($I51=work!$A$2,IF($I$21=work!$B$2,J51,IF($I$21=work!$B$3,N51,0)),0)</f>
        <v>0</v>
      </c>
      <c r="S51" s="8">
        <f>IF($I51=work!$A$2,IF($I$21=work!$B$2,K51,IF($I$21=work!$B$3,O51,0)),0)</f>
        <v>0</v>
      </c>
      <c r="T51" s="8">
        <f>IF($I51=work!$A$2,IF($I$21=work!$B$2,L51,IF($I$21=work!$B$3,P51,0)),0)</f>
        <v>0</v>
      </c>
      <c r="U51" s="35">
        <f>IF($I51=work!$A$2,IF($I$21=work!$B$2,M51,IF($I$21=work!$B$3,Q51,0)),0)</f>
        <v>0</v>
      </c>
      <c r="V51" s="26" t="s">
        <v>180</v>
      </c>
      <c r="W51" s="8"/>
      <c r="X51" s="8" t="s">
        <v>181</v>
      </c>
      <c r="Y51" s="8"/>
      <c r="Z51" s="8"/>
      <c r="AA51" s="8"/>
      <c r="AB51" s="8" t="s">
        <v>173</v>
      </c>
      <c r="AC51" s="8"/>
      <c r="AD51" s="35"/>
      <c r="AE51" s="38" t="str">
        <f>IF($I51&lt;&gt;work!$A$2,"",IF(V51="","",IF(V51=work!$A$7,work!$B$7*$M51/2,IF(V51=work!$A$8,work!$B$8*$M51/2,IF(V51=work!$A$9,work!$B$9*$M51/2)))))</f>
        <v/>
      </c>
      <c r="AF51" s="8" t="str">
        <f>IF($I51&lt;&gt;work!$A$2,"",IF(W51="","",IF(W51=work!$A$7,work!$B$7*$M51/2,IF(W51=work!$A$8,work!$B$8*$M51/2,IF(W51=work!$A$9,work!$B$9*$M51/2)))))</f>
        <v/>
      </c>
      <c r="AG51" s="8" t="str">
        <f>IF($I51&lt;&gt;work!$A$2,"",IF(X51="","",IF(X51=work!$A$7,work!$B$7*$M51/2,IF(X51=work!$A$8,work!$B$8*$M51/2,IF(X51=work!$A$9,work!$B$9*$M51/2)))))</f>
        <v/>
      </c>
      <c r="AH51" s="8" t="str">
        <f>IF($I51&lt;&gt;work!$A$2,"",IF(Y51="","",IF(Y51=work!$A$7,work!$B$7*$M51/2,IF(Y51=work!$A$8,work!$B$8*$M51/2,IF(Y51=work!$A$9,work!$B$9*$M51/2)))))</f>
        <v/>
      </c>
      <c r="AI51" s="8" t="str">
        <f>IF($I51&lt;&gt;work!$A$2,"",IF(Z51="","",IF(Z51=work!$A$7,work!$B$7*$M51/2,IF(Z51=work!$A$8,work!$B$8*$M51/2,IF(Z51=work!$A$9,work!$B$9*$M51/2)))))</f>
        <v/>
      </c>
      <c r="AJ51" s="8" t="str">
        <f>IF($I51&lt;&gt;work!$A$2,"",IF(AA51="","",IF(AA51=work!$A$7,work!$B$7*$M51/2,IF(AA51=work!$A$8,work!$B$8*$M51/2,IF(AA51=work!$A$9,work!$B$9*$M51/2)))))</f>
        <v/>
      </c>
      <c r="AK51" s="8" t="str">
        <f>IF($I51&lt;&gt;work!$A$2,"",IF(AB51="","",IF(AB51=work!$A$7,work!$B$7*$M51/2,IF(AB51=work!$A$8,work!$B$8*$M51/2,IF(AB51=work!$A$9,work!$B$9*$M51/2)))))</f>
        <v/>
      </c>
      <c r="AL51" s="8" t="str">
        <f>IF($I51&lt;&gt;work!$A$2,"",IF(AC51="","",IF(AC51=work!$A$7,work!$B$7*$M51/2,IF(AC51=work!$A$8,work!$B$8*$M51/2,IF(AC51=work!$A$9,work!$B$9*$M51/2)))))</f>
        <v/>
      </c>
      <c r="AM51" s="35" t="str">
        <f>IF($I51&lt;&gt;work!$A$2,"",IF(AD51="","",IF(AD51=work!$A$7,work!$B$7*$M51/2,IF(AD51=work!$A$8,work!$B$8*$M51/2,IF(AD51=work!$A$9,work!$B$9*$M51/2)))))</f>
        <v/>
      </c>
      <c r="AN51" s="38" t="str">
        <f>IF($I51&lt;&gt;work!$A$2,"",IF(V51="","",IF(V51=work!$A$7,work!$B$7*$Q51/2,IF(V51=work!$A$8,work!$B$8*$Q51/2,IF(V51=work!$A$9,work!$B$9*$Q51/2)))))</f>
        <v/>
      </c>
      <c r="AO51" s="8" t="str">
        <f>IF($I51&lt;&gt;work!$A$2,"",IF(W51="","",IF(W51=work!$A$7,work!$B$7*$Q51/2,IF(W51=work!$A$8,work!$B$8*$Q51/2,IF(W51=work!$A$9,work!$B$9*$Q51/2)))))</f>
        <v/>
      </c>
      <c r="AP51" s="8" t="str">
        <f>IF($I51&lt;&gt;work!$A$2,"",IF(X51="","",IF(X51=work!$A$7,work!$B$7*$Q51/2,IF(X51=work!$A$8,work!$B$8*$Q51/2,IF(X51=work!$A$9,work!$B$9*$Q51/2)))))</f>
        <v/>
      </c>
      <c r="AQ51" s="8" t="str">
        <f>IF($I51&lt;&gt;work!$A$2,"",IF(Y51="","",IF(Y51=work!$A$7,work!$B$7*$Q51/2,IF(Y51=work!$A$8,work!$B$8*$Q51/2,IF(Y51=work!$A$9,work!$B$9*$Q51/2)))))</f>
        <v/>
      </c>
      <c r="AR51" s="8" t="str">
        <f>IF($I51&lt;&gt;work!$A$2,"",IF(Z51="","",IF(Z51=work!$A$7,work!$B$7*$Q51/2,IF(Z51=work!$A$8,work!$B$8*$Q51/2,IF(Z51=work!$A$9,work!$B$9*$Q51/2)))))</f>
        <v/>
      </c>
      <c r="AS51" s="8" t="str">
        <f>IF($I51&lt;&gt;work!$A$2,"",IF(AA51="","",IF(AA51=work!$A$7,work!$B$7*$Q51/2,IF(AA51=work!$A$8,work!$B$8*$Q51/2,IF(AA51=work!$A$9,work!$B$9*$Q51/2)))))</f>
        <v/>
      </c>
      <c r="AT51" s="8" t="str">
        <f>IF($I51&lt;&gt;work!$A$2,"",IF(AB51="","",IF(AB51=work!$A$7,work!$B$7*$Q51/2,IF(AB51=work!$A$8,work!$B$8*$Q51/2,IF(AB51=work!$A$9,work!$B$9*$Q51/2)))))</f>
        <v/>
      </c>
      <c r="AU51" s="8" t="str">
        <f>IF($I51&lt;&gt;work!$A$2,"",IF(AC51="","",IF(AC51=work!$A$7,work!$B$7*$Q51/2,IF(AC51=work!$A$8,work!$B$8*$Q51/2,IF(AC51=work!$A$9,work!$B$9*$Q51/2)))))</f>
        <v/>
      </c>
      <c r="AV51" s="35" t="str">
        <f>IF($I51&lt;&gt;work!$A$2,"",IF(AD51="","",IF(AD51=work!$A$7,work!$B$7*$Q51/2,IF(AD51=work!$A$8,work!$B$8*$Q51/2,IF(AD51=work!$A$9,work!$B$9*$Q51/2)))))</f>
        <v/>
      </c>
      <c r="AW51" s="38">
        <f>COUNTIF(V51:AD51,work!$A$7)*work!$B$7+COUNTIF(V51:AD51,work!$A$8)*work!$B$8+COUNTIF(V51:AD51,work!$A$9)*work!$B$9</f>
        <v>0.8</v>
      </c>
      <c r="AX51" s="16" t="str">
        <f t="shared" si="5"/>
        <v>OK</v>
      </c>
    </row>
    <row r="52" spans="2:51" ht="19.5" customHeight="1">
      <c r="B52" s="236"/>
      <c r="C52" s="237"/>
      <c r="D52" s="325"/>
      <c r="E52" s="326"/>
      <c r="F52" s="326"/>
      <c r="G52" s="327"/>
      <c r="H52" s="28" t="s">
        <v>29</v>
      </c>
      <c r="I52" s="118"/>
      <c r="J52" s="38"/>
      <c r="K52" s="8"/>
      <c r="L52" s="8"/>
      <c r="M52" s="35">
        <v>2</v>
      </c>
      <c r="N52" s="38"/>
      <c r="O52" s="8"/>
      <c r="P52" s="8"/>
      <c r="Q52" s="6">
        <v>2</v>
      </c>
      <c r="R52" s="38">
        <f>IF($I52=work!$A$2,IF($I$21=work!$B$2,J52,IF($I$21=work!$B$3,N52,0)),0)</f>
        <v>0</v>
      </c>
      <c r="S52" s="8">
        <f>IF($I52=work!$A$2,IF($I$21=work!$B$2,K52,IF($I$21=work!$B$3,O52,0)),0)</f>
        <v>0</v>
      </c>
      <c r="T52" s="8">
        <f>IF($I52=work!$A$2,IF($I$21=work!$B$2,L52,IF($I$21=work!$B$3,P52,0)),0)</f>
        <v>0</v>
      </c>
      <c r="U52" s="35">
        <f>IF($I52=work!$A$2,IF($I$21=work!$B$2,M52,IF($I$21=work!$B$3,Q52,0)),0)</f>
        <v>0</v>
      </c>
      <c r="V52" s="26" t="s">
        <v>180</v>
      </c>
      <c r="W52" s="8"/>
      <c r="X52" s="8"/>
      <c r="Y52" s="8"/>
      <c r="Z52" s="8"/>
      <c r="AA52" s="8" t="s">
        <v>180</v>
      </c>
      <c r="AB52" s="8" t="s">
        <v>179</v>
      </c>
      <c r="AC52" s="8" t="s">
        <v>180</v>
      </c>
      <c r="AD52" s="35"/>
      <c r="AE52" s="38" t="str">
        <f>IF($I52&lt;&gt;work!$A$2,"",IF(V52="","",IF(V52=work!$A$7,work!$B$7*$M52/2,IF(V52=work!$A$8,work!$B$8*$M52/2,IF(V52=work!$A$9,work!$B$9*$M52/2)))))</f>
        <v/>
      </c>
      <c r="AF52" s="8" t="str">
        <f>IF($I52&lt;&gt;work!$A$2,"",IF(W52="","",IF(W52=work!$A$7,work!$B$7*$M52/2,IF(W52=work!$A$8,work!$B$8*$M52/2,IF(W52=work!$A$9,work!$B$9*$M52/2)))))</f>
        <v/>
      </c>
      <c r="AG52" s="8" t="str">
        <f>IF($I52&lt;&gt;work!$A$2,"",IF(X52="","",IF(X52=work!$A$7,work!$B$7*$M52/2,IF(X52=work!$A$8,work!$B$8*$M52/2,IF(X52=work!$A$9,work!$B$9*$M52/2)))))</f>
        <v/>
      </c>
      <c r="AH52" s="8" t="str">
        <f>IF($I52&lt;&gt;work!$A$2,"",IF(Y52="","",IF(Y52=work!$A$7,work!$B$7*$M52/2,IF(Y52=work!$A$8,work!$B$8*$M52/2,IF(Y52=work!$A$9,work!$B$9*$M52/2)))))</f>
        <v/>
      </c>
      <c r="AI52" s="8" t="str">
        <f>IF($I52&lt;&gt;work!$A$2,"",IF(Z52="","",IF(Z52=work!$A$7,work!$B$7*$M52/2,IF(Z52=work!$A$8,work!$B$8*$M52/2,IF(Z52=work!$A$9,work!$B$9*$M52/2)))))</f>
        <v/>
      </c>
      <c r="AJ52" s="8" t="str">
        <f>IF($I52&lt;&gt;work!$A$2,"",IF(AA52="","",IF(AA52=work!$A$7,work!$B$7*$M52/2,IF(AA52=work!$A$8,work!$B$8*$M52/2,IF(AA52=work!$A$9,work!$B$9*$M52/2)))))</f>
        <v/>
      </c>
      <c r="AK52" s="8" t="str">
        <f>IF($I52&lt;&gt;work!$A$2,"",IF(AB52="","",IF(AB52=work!$A$7,work!$B$7*$M52/2,IF(AB52=work!$A$8,work!$B$8*$M52/2,IF(AB52=work!$A$9,work!$B$9*$M52/2)))))</f>
        <v/>
      </c>
      <c r="AL52" s="8" t="str">
        <f>IF($I52&lt;&gt;work!$A$2,"",IF(AC52="","",IF(AC52=work!$A$7,work!$B$7*$M52/2,IF(AC52=work!$A$8,work!$B$8*$M52/2,IF(AC52=work!$A$9,work!$B$9*$M52/2)))))</f>
        <v/>
      </c>
      <c r="AM52" s="35" t="str">
        <f>IF($I52&lt;&gt;work!$A$2,"",IF(AD52="","",IF(AD52=work!$A$7,work!$B$7*$M52/2,IF(AD52=work!$A$8,work!$B$8*$M52/2,IF(AD52=work!$A$9,work!$B$9*$M52/2)))))</f>
        <v/>
      </c>
      <c r="AN52" s="38" t="str">
        <f>IF($I52&lt;&gt;work!$A$2,"",IF(V52="","",IF(V52=work!$A$7,work!$B$7*$Q52/2,IF(V52=work!$A$8,work!$B$8*$Q52/2,IF(V52=work!$A$9,work!$B$9*$Q52/2)))))</f>
        <v/>
      </c>
      <c r="AO52" s="8" t="str">
        <f>IF($I52&lt;&gt;work!$A$2,"",IF(W52="","",IF(W52=work!$A$7,work!$B$7*$Q52/2,IF(W52=work!$A$8,work!$B$8*$Q52/2,IF(W52=work!$A$9,work!$B$9*$Q52/2)))))</f>
        <v/>
      </c>
      <c r="AP52" s="8" t="str">
        <f>IF($I52&lt;&gt;work!$A$2,"",IF(X52="","",IF(X52=work!$A$7,work!$B$7*$Q52/2,IF(X52=work!$A$8,work!$B$8*$Q52/2,IF(X52=work!$A$9,work!$B$9*$Q52/2)))))</f>
        <v/>
      </c>
      <c r="AQ52" s="8" t="str">
        <f>IF($I52&lt;&gt;work!$A$2,"",IF(Y52="","",IF(Y52=work!$A$7,work!$B$7*$Q52/2,IF(Y52=work!$A$8,work!$B$8*$Q52/2,IF(Y52=work!$A$9,work!$B$9*$Q52/2)))))</f>
        <v/>
      </c>
      <c r="AR52" s="8" t="str">
        <f>IF($I52&lt;&gt;work!$A$2,"",IF(Z52="","",IF(Z52=work!$A$7,work!$B$7*$Q52/2,IF(Z52=work!$A$8,work!$B$8*$Q52/2,IF(Z52=work!$A$9,work!$B$9*$Q52/2)))))</f>
        <v/>
      </c>
      <c r="AS52" s="8" t="str">
        <f>IF($I52&lt;&gt;work!$A$2,"",IF(AA52="","",IF(AA52=work!$A$7,work!$B$7*$Q52/2,IF(AA52=work!$A$8,work!$B$8*$Q52/2,IF(AA52=work!$A$9,work!$B$9*$Q52/2)))))</f>
        <v/>
      </c>
      <c r="AT52" s="8" t="str">
        <f>IF($I52&lt;&gt;work!$A$2,"",IF(AB52="","",IF(AB52=work!$A$7,work!$B$7*$Q52/2,IF(AB52=work!$A$8,work!$B$8*$Q52/2,IF(AB52=work!$A$9,work!$B$9*$Q52/2)))))</f>
        <v/>
      </c>
      <c r="AU52" s="8" t="str">
        <f>IF($I52&lt;&gt;work!$A$2,"",IF(AC52="","",IF(AC52=work!$A$7,work!$B$7*$Q52/2,IF(AC52=work!$A$8,work!$B$8*$Q52/2,IF(AC52=work!$A$9,work!$B$9*$Q52/2)))))</f>
        <v/>
      </c>
      <c r="AV52" s="35" t="str">
        <f>IF($I52&lt;&gt;work!$A$2,"",IF(AD52="","",IF(AD52=work!$A$7,work!$B$7*$Q52/2,IF(AD52=work!$A$8,work!$B$8*$Q52/2,IF(AD52=work!$A$9,work!$B$9*$Q52/2)))))</f>
        <v/>
      </c>
      <c r="AW52" s="38">
        <f>COUNTIF(V52:AD52,work!$A$7)*work!$B$7+COUNTIF(V52:AD52,work!$A$8)*work!$B$8+COUNTIF(V52:AD52,work!$A$9)*work!$B$9</f>
        <v>0.8</v>
      </c>
      <c r="AX52" s="16" t="str">
        <f t="shared" si="5"/>
        <v>OK</v>
      </c>
    </row>
    <row r="53" spans="2:51" ht="19.5" customHeight="1">
      <c r="B53" s="236"/>
      <c r="C53" s="237"/>
      <c r="D53" s="325"/>
      <c r="E53" s="326"/>
      <c r="F53" s="326"/>
      <c r="G53" s="327"/>
      <c r="H53" s="28" t="s">
        <v>27</v>
      </c>
      <c r="I53" s="118"/>
      <c r="J53" s="38"/>
      <c r="K53" s="8"/>
      <c r="L53" s="8"/>
      <c r="M53" s="35">
        <v>2</v>
      </c>
      <c r="N53" s="38"/>
      <c r="O53" s="8"/>
      <c r="P53" s="8"/>
      <c r="Q53" s="6">
        <v>2</v>
      </c>
      <c r="R53" s="38">
        <f>IF($I53=work!$A$2,IF($I$21=work!$B$2,J53,IF($I$21=work!$B$3,N53,0)),0)</f>
        <v>0</v>
      </c>
      <c r="S53" s="8">
        <f>IF($I53=work!$A$2,IF($I$21=work!$B$2,K53,IF($I$21=work!$B$3,O53,0)),0)</f>
        <v>0</v>
      </c>
      <c r="T53" s="8">
        <f>IF($I53=work!$A$2,IF($I$21=work!$B$2,L53,IF($I$21=work!$B$3,P53,0)),0)</f>
        <v>0</v>
      </c>
      <c r="U53" s="35">
        <f>IF($I53=work!$A$2,IF($I$21=work!$B$2,M53,IF($I$21=work!$B$3,Q53,0)),0)</f>
        <v>0</v>
      </c>
      <c r="V53" s="26" t="s">
        <v>180</v>
      </c>
      <c r="W53" s="8"/>
      <c r="X53" s="8"/>
      <c r="Y53" s="8"/>
      <c r="Z53" s="8"/>
      <c r="AA53" s="8" t="s">
        <v>180</v>
      </c>
      <c r="AB53" s="8" t="s">
        <v>179</v>
      </c>
      <c r="AC53" s="8" t="s">
        <v>180</v>
      </c>
      <c r="AD53" s="35"/>
      <c r="AE53" s="38" t="str">
        <f>IF($I53&lt;&gt;work!$A$2,"",IF(V53="","",IF(V53=work!$A$7,work!$B$7*$M53/2,IF(V53=work!$A$8,work!$B$8*$M53/2,IF(V53=work!$A$9,work!$B$9*$M53/2)))))</f>
        <v/>
      </c>
      <c r="AF53" s="8" t="str">
        <f>IF($I53&lt;&gt;work!$A$2,"",IF(W53="","",IF(W53=work!$A$7,work!$B$7*$M53/2,IF(W53=work!$A$8,work!$B$8*$M53/2,IF(W53=work!$A$9,work!$B$9*$M53/2)))))</f>
        <v/>
      </c>
      <c r="AG53" s="8" t="str">
        <f>IF($I53&lt;&gt;work!$A$2,"",IF(X53="","",IF(X53=work!$A$7,work!$B$7*$M53/2,IF(X53=work!$A$8,work!$B$8*$M53/2,IF(X53=work!$A$9,work!$B$9*$M53/2)))))</f>
        <v/>
      </c>
      <c r="AH53" s="8" t="str">
        <f>IF($I53&lt;&gt;work!$A$2,"",IF(Y53="","",IF(Y53=work!$A$7,work!$B$7*$M53/2,IF(Y53=work!$A$8,work!$B$8*$M53/2,IF(Y53=work!$A$9,work!$B$9*$M53/2)))))</f>
        <v/>
      </c>
      <c r="AI53" s="8" t="str">
        <f>IF($I53&lt;&gt;work!$A$2,"",IF(Z53="","",IF(Z53=work!$A$7,work!$B$7*$M53/2,IF(Z53=work!$A$8,work!$B$8*$M53/2,IF(Z53=work!$A$9,work!$B$9*$M53/2)))))</f>
        <v/>
      </c>
      <c r="AJ53" s="8" t="str">
        <f>IF($I53&lt;&gt;work!$A$2,"",IF(AA53="","",IF(AA53=work!$A$7,work!$B$7*$M53/2,IF(AA53=work!$A$8,work!$B$8*$M53/2,IF(AA53=work!$A$9,work!$B$9*$M53/2)))))</f>
        <v/>
      </c>
      <c r="AK53" s="8" t="str">
        <f>IF($I53&lt;&gt;work!$A$2,"",IF(AB53="","",IF(AB53=work!$A$7,work!$B$7*$M53/2,IF(AB53=work!$A$8,work!$B$8*$M53/2,IF(AB53=work!$A$9,work!$B$9*$M53/2)))))</f>
        <v/>
      </c>
      <c r="AL53" s="8" t="str">
        <f>IF($I53&lt;&gt;work!$A$2,"",IF(AC53="","",IF(AC53=work!$A$7,work!$B$7*$M53/2,IF(AC53=work!$A$8,work!$B$8*$M53/2,IF(AC53=work!$A$9,work!$B$9*$M53/2)))))</f>
        <v/>
      </c>
      <c r="AM53" s="35" t="str">
        <f>IF($I53&lt;&gt;work!$A$2,"",IF(AD53="","",IF(AD53=work!$A$7,work!$B$7*$M53/2,IF(AD53=work!$A$8,work!$B$8*$M53/2,IF(AD53=work!$A$9,work!$B$9*$M53/2)))))</f>
        <v/>
      </c>
      <c r="AN53" s="38" t="str">
        <f>IF($I53&lt;&gt;work!$A$2,"",IF(V53="","",IF(V53=work!$A$7,work!$B$7*$Q53/2,IF(V53=work!$A$8,work!$B$8*$Q53/2,IF(V53=work!$A$9,work!$B$9*$Q53/2)))))</f>
        <v/>
      </c>
      <c r="AO53" s="8" t="str">
        <f>IF($I53&lt;&gt;work!$A$2,"",IF(W53="","",IF(W53=work!$A$7,work!$B$7*$Q53/2,IF(W53=work!$A$8,work!$B$8*$Q53/2,IF(W53=work!$A$9,work!$B$9*$Q53/2)))))</f>
        <v/>
      </c>
      <c r="AP53" s="8" t="str">
        <f>IF($I53&lt;&gt;work!$A$2,"",IF(X53="","",IF(X53=work!$A$7,work!$B$7*$Q53/2,IF(X53=work!$A$8,work!$B$8*$Q53/2,IF(X53=work!$A$9,work!$B$9*$Q53/2)))))</f>
        <v/>
      </c>
      <c r="AQ53" s="8" t="str">
        <f>IF($I53&lt;&gt;work!$A$2,"",IF(Y53="","",IF(Y53=work!$A$7,work!$B$7*$Q53/2,IF(Y53=work!$A$8,work!$B$8*$Q53/2,IF(Y53=work!$A$9,work!$B$9*$Q53/2)))))</f>
        <v/>
      </c>
      <c r="AR53" s="8" t="str">
        <f>IF($I53&lt;&gt;work!$A$2,"",IF(Z53="","",IF(Z53=work!$A$7,work!$B$7*$Q53/2,IF(Z53=work!$A$8,work!$B$8*$Q53/2,IF(Z53=work!$A$9,work!$B$9*$Q53/2)))))</f>
        <v/>
      </c>
      <c r="AS53" s="8" t="str">
        <f>IF($I53&lt;&gt;work!$A$2,"",IF(AA53="","",IF(AA53=work!$A$7,work!$B$7*$Q53/2,IF(AA53=work!$A$8,work!$B$8*$Q53/2,IF(AA53=work!$A$9,work!$B$9*$Q53/2)))))</f>
        <v/>
      </c>
      <c r="AT53" s="8" t="str">
        <f>IF($I53&lt;&gt;work!$A$2,"",IF(AB53="","",IF(AB53=work!$A$7,work!$B$7*$Q53/2,IF(AB53=work!$A$8,work!$B$8*$Q53/2,IF(AB53=work!$A$9,work!$B$9*$Q53/2)))))</f>
        <v/>
      </c>
      <c r="AU53" s="8" t="str">
        <f>IF($I53&lt;&gt;work!$A$2,"",IF(AC53="","",IF(AC53=work!$A$7,work!$B$7*$Q53/2,IF(AC53=work!$A$8,work!$B$8*$Q53/2,IF(AC53=work!$A$9,work!$B$9*$Q53/2)))))</f>
        <v/>
      </c>
      <c r="AV53" s="35" t="str">
        <f>IF($I53&lt;&gt;work!$A$2,"",IF(AD53="","",IF(AD53=work!$A$7,work!$B$7*$Q53/2,IF(AD53=work!$A$8,work!$B$8*$Q53/2,IF(AD53=work!$A$9,work!$B$9*$Q53/2)))))</f>
        <v/>
      </c>
      <c r="AW53" s="38">
        <f>COUNTIF(V53:AD53,work!$A$7)*work!$B$7+COUNTIF(V53:AD53,work!$A$8)*work!$B$8+COUNTIF(V53:AD53,work!$A$9)*work!$B$9</f>
        <v>0.8</v>
      </c>
      <c r="AX53" s="16" t="str">
        <f t="shared" si="5"/>
        <v>OK</v>
      </c>
    </row>
    <row r="54" spans="2:51" ht="19.5" customHeight="1">
      <c r="B54" s="236"/>
      <c r="C54" s="237"/>
      <c r="D54" s="325"/>
      <c r="E54" s="326"/>
      <c r="F54" s="326"/>
      <c r="G54" s="327"/>
      <c r="H54" s="28" t="s">
        <v>17</v>
      </c>
      <c r="I54" s="118"/>
      <c r="J54" s="38"/>
      <c r="K54" s="8"/>
      <c r="L54" s="8"/>
      <c r="M54" s="35">
        <v>2</v>
      </c>
      <c r="N54" s="38"/>
      <c r="O54" s="8"/>
      <c r="P54" s="8"/>
      <c r="Q54" s="6">
        <v>2</v>
      </c>
      <c r="R54" s="38">
        <f>IF($I54=work!$A$2,IF($I$21=work!$B$2,J54,IF($I$21=work!$B$3,N54,0)),0)</f>
        <v>0</v>
      </c>
      <c r="S54" s="8">
        <f>IF($I54=work!$A$2,IF($I$21=work!$B$2,K54,IF($I$21=work!$B$3,O54,0)),0)</f>
        <v>0</v>
      </c>
      <c r="T54" s="8">
        <f>IF($I54=work!$A$2,IF($I$21=work!$B$2,L54,IF($I$21=work!$B$3,P54,0)),0)</f>
        <v>0</v>
      </c>
      <c r="U54" s="35">
        <f>IF($I54=work!$A$2,IF($I$21=work!$B$2,M54,IF($I$21=work!$B$3,Q54,0)),0)</f>
        <v>0</v>
      </c>
      <c r="V54" s="26" t="s">
        <v>180</v>
      </c>
      <c r="W54" s="8"/>
      <c r="X54" s="8"/>
      <c r="Y54" s="8"/>
      <c r="Z54" s="8"/>
      <c r="AA54" s="8" t="s">
        <v>180</v>
      </c>
      <c r="AB54" s="8" t="s">
        <v>179</v>
      </c>
      <c r="AC54" s="8" t="s">
        <v>180</v>
      </c>
      <c r="AD54" s="35"/>
      <c r="AE54" s="38" t="str">
        <f>IF($I54&lt;&gt;work!$A$2,"",IF(V54="","",IF(V54=work!$A$7,work!$B$7*$M54/2,IF(V54=work!$A$8,work!$B$8*$M54/2,IF(V54=work!$A$9,work!$B$9*$M54/2)))))</f>
        <v/>
      </c>
      <c r="AF54" s="8" t="str">
        <f>IF($I54&lt;&gt;work!$A$2,"",IF(W54="","",IF(W54=work!$A$7,work!$B$7*$M54/2,IF(W54=work!$A$8,work!$B$8*$M54/2,IF(W54=work!$A$9,work!$B$9*$M54/2)))))</f>
        <v/>
      </c>
      <c r="AG54" s="8" t="str">
        <f>IF($I54&lt;&gt;work!$A$2,"",IF(X54="","",IF(X54=work!$A$7,work!$B$7*$M54/2,IF(X54=work!$A$8,work!$B$8*$M54/2,IF(X54=work!$A$9,work!$B$9*$M54/2)))))</f>
        <v/>
      </c>
      <c r="AH54" s="8" t="str">
        <f>IF($I54&lt;&gt;work!$A$2,"",IF(Y54="","",IF(Y54=work!$A$7,work!$B$7*$M54/2,IF(Y54=work!$A$8,work!$B$8*$M54/2,IF(Y54=work!$A$9,work!$B$9*$M54/2)))))</f>
        <v/>
      </c>
      <c r="AI54" s="8" t="str">
        <f>IF($I54&lt;&gt;work!$A$2,"",IF(Z54="","",IF(Z54=work!$A$7,work!$B$7*$M54/2,IF(Z54=work!$A$8,work!$B$8*$M54/2,IF(Z54=work!$A$9,work!$B$9*$M54/2)))))</f>
        <v/>
      </c>
      <c r="AJ54" s="8" t="str">
        <f>IF($I54&lt;&gt;work!$A$2,"",IF(AA54="","",IF(AA54=work!$A$7,work!$B$7*$M54/2,IF(AA54=work!$A$8,work!$B$8*$M54/2,IF(AA54=work!$A$9,work!$B$9*$M54/2)))))</f>
        <v/>
      </c>
      <c r="AK54" s="8" t="str">
        <f>IF($I54&lt;&gt;work!$A$2,"",IF(AB54="","",IF(AB54=work!$A$7,work!$B$7*$M54/2,IF(AB54=work!$A$8,work!$B$8*$M54/2,IF(AB54=work!$A$9,work!$B$9*$M54/2)))))</f>
        <v/>
      </c>
      <c r="AL54" s="8" t="str">
        <f>IF($I54&lt;&gt;work!$A$2,"",IF(AC54="","",IF(AC54=work!$A$7,work!$B$7*$M54/2,IF(AC54=work!$A$8,work!$B$8*$M54/2,IF(AC54=work!$A$9,work!$B$9*$M54/2)))))</f>
        <v/>
      </c>
      <c r="AM54" s="35" t="str">
        <f>IF($I54&lt;&gt;work!$A$2,"",IF(AD54="","",IF(AD54=work!$A$7,work!$B$7*$M54/2,IF(AD54=work!$A$8,work!$B$8*$M54/2,IF(AD54=work!$A$9,work!$B$9*$M54/2)))))</f>
        <v/>
      </c>
      <c r="AN54" s="38" t="str">
        <f>IF($I54&lt;&gt;work!$A$2,"",IF(V54="","",IF(V54=work!$A$7,work!$B$7*$Q54/2,IF(V54=work!$A$8,work!$B$8*$Q54/2,IF(V54=work!$A$9,work!$B$9*$Q54/2)))))</f>
        <v/>
      </c>
      <c r="AO54" s="8" t="str">
        <f>IF($I54&lt;&gt;work!$A$2,"",IF(W54="","",IF(W54=work!$A$7,work!$B$7*$Q54/2,IF(W54=work!$A$8,work!$B$8*$Q54/2,IF(W54=work!$A$9,work!$B$9*$Q54/2)))))</f>
        <v/>
      </c>
      <c r="AP54" s="8" t="str">
        <f>IF($I54&lt;&gt;work!$A$2,"",IF(X54="","",IF(X54=work!$A$7,work!$B$7*$Q54/2,IF(X54=work!$A$8,work!$B$8*$Q54/2,IF(X54=work!$A$9,work!$B$9*$Q54/2)))))</f>
        <v/>
      </c>
      <c r="AQ54" s="8" t="str">
        <f>IF($I54&lt;&gt;work!$A$2,"",IF(Y54="","",IF(Y54=work!$A$7,work!$B$7*$Q54/2,IF(Y54=work!$A$8,work!$B$8*$Q54/2,IF(Y54=work!$A$9,work!$B$9*$Q54/2)))))</f>
        <v/>
      </c>
      <c r="AR54" s="8" t="str">
        <f>IF($I54&lt;&gt;work!$A$2,"",IF(Z54="","",IF(Z54=work!$A$7,work!$B$7*$Q54/2,IF(Z54=work!$A$8,work!$B$8*$Q54/2,IF(Z54=work!$A$9,work!$B$9*$Q54/2)))))</f>
        <v/>
      </c>
      <c r="AS54" s="8" t="str">
        <f>IF($I54&lt;&gt;work!$A$2,"",IF(AA54="","",IF(AA54=work!$A$7,work!$B$7*$Q54/2,IF(AA54=work!$A$8,work!$B$8*$Q54/2,IF(AA54=work!$A$9,work!$B$9*$Q54/2)))))</f>
        <v/>
      </c>
      <c r="AT54" s="8" t="str">
        <f>IF($I54&lt;&gt;work!$A$2,"",IF(AB54="","",IF(AB54=work!$A$7,work!$B$7*$Q54/2,IF(AB54=work!$A$8,work!$B$8*$Q54/2,IF(AB54=work!$A$9,work!$B$9*$Q54/2)))))</f>
        <v/>
      </c>
      <c r="AU54" s="8" t="str">
        <f>IF($I54&lt;&gt;work!$A$2,"",IF(AC54="","",IF(AC54=work!$A$7,work!$B$7*$Q54/2,IF(AC54=work!$A$8,work!$B$8*$Q54/2,IF(AC54=work!$A$9,work!$B$9*$Q54/2)))))</f>
        <v/>
      </c>
      <c r="AV54" s="35" t="str">
        <f>IF($I54&lt;&gt;work!$A$2,"",IF(AD54="","",IF(AD54=work!$A$7,work!$B$7*$Q54/2,IF(AD54=work!$A$8,work!$B$8*$Q54/2,IF(AD54=work!$A$9,work!$B$9*$Q54/2)))))</f>
        <v/>
      </c>
      <c r="AW54" s="38">
        <f>COUNTIF(V54:AD54,work!$A$7)*work!$B$7+COUNTIF(V54:AD54,work!$A$8)*work!$B$8+COUNTIF(V54:AD54,work!$A$9)*work!$B$9</f>
        <v>0.8</v>
      </c>
      <c r="AX54" s="16" t="str">
        <f t="shared" si="5"/>
        <v>OK</v>
      </c>
    </row>
    <row r="55" spans="2:51" ht="19.5" customHeight="1">
      <c r="B55" s="236"/>
      <c r="C55" s="237"/>
      <c r="D55" s="325"/>
      <c r="E55" s="326"/>
      <c r="F55" s="326"/>
      <c r="G55" s="327"/>
      <c r="H55" s="28" t="s">
        <v>5</v>
      </c>
      <c r="I55" s="118"/>
      <c r="J55" s="38"/>
      <c r="K55" s="8"/>
      <c r="L55" s="8"/>
      <c r="M55" s="35">
        <v>2</v>
      </c>
      <c r="N55" s="38"/>
      <c r="O55" s="8"/>
      <c r="P55" s="8"/>
      <c r="Q55" s="6">
        <v>2</v>
      </c>
      <c r="R55" s="38">
        <f>IF($I55=work!$A$2,IF($I$21=work!$B$2,J55,IF($I$21=work!$B$3,N55,0)),0)</f>
        <v>0</v>
      </c>
      <c r="S55" s="8">
        <f>IF($I55=work!$A$2,IF($I$21=work!$B$2,K55,IF($I$21=work!$B$3,O55,0)),0)</f>
        <v>0</v>
      </c>
      <c r="T55" s="8">
        <f>IF($I55=work!$A$2,IF($I$21=work!$B$2,L55,IF($I$21=work!$B$3,P55,0)),0)</f>
        <v>0</v>
      </c>
      <c r="U55" s="35">
        <f>IF($I55=work!$A$2,IF($I$21=work!$B$2,M55,IF($I$21=work!$B$3,Q55,0)),0)</f>
        <v>0</v>
      </c>
      <c r="V55" s="26"/>
      <c r="W55" s="8"/>
      <c r="X55" s="8" t="s">
        <v>130</v>
      </c>
      <c r="Y55" s="8"/>
      <c r="Z55" s="8"/>
      <c r="AA55" s="8"/>
      <c r="AB55" s="8" t="s">
        <v>130</v>
      </c>
      <c r="AC55" s="8" t="s">
        <v>130</v>
      </c>
      <c r="AD55" s="35" t="s">
        <v>130</v>
      </c>
      <c r="AE55" s="38" t="str">
        <f>IF($I55&lt;&gt;work!$A$2,"",IF(V55="","",IF(V55=work!$A$7,work!$B$7*$M55/2,IF(V55=work!$A$8,work!$B$8*$M55/2,IF(V55=work!$A$9,work!$B$9*$M55/2)))))</f>
        <v/>
      </c>
      <c r="AF55" s="8" t="str">
        <f>IF($I55&lt;&gt;work!$A$2,"",IF(W55="","",IF(W55=work!$A$7,work!$B$7*$M55/2,IF(W55=work!$A$8,work!$B$8*$M55/2,IF(W55=work!$A$9,work!$B$9*$M55/2)))))</f>
        <v/>
      </c>
      <c r="AG55" s="8" t="str">
        <f>IF($I55&lt;&gt;work!$A$2,"",IF(X55="","",IF(X55=work!$A$7,work!$B$7*$M55/2,IF(X55=work!$A$8,work!$B$8*$M55/2,IF(X55=work!$A$9,work!$B$9*$M55/2)))))</f>
        <v/>
      </c>
      <c r="AH55" s="8" t="str">
        <f>IF($I55&lt;&gt;work!$A$2,"",IF(Y55="","",IF(Y55=work!$A$7,work!$B$7*$M55/2,IF(Y55=work!$A$8,work!$B$8*$M55/2,IF(Y55=work!$A$9,work!$B$9*$M55/2)))))</f>
        <v/>
      </c>
      <c r="AI55" s="8" t="str">
        <f>IF($I55&lt;&gt;work!$A$2,"",IF(Z55="","",IF(Z55=work!$A$7,work!$B$7*$M55/2,IF(Z55=work!$A$8,work!$B$8*$M55/2,IF(Z55=work!$A$9,work!$B$9*$M55/2)))))</f>
        <v/>
      </c>
      <c r="AJ55" s="8" t="str">
        <f>IF($I55&lt;&gt;work!$A$2,"",IF(AA55="","",IF(AA55=work!$A$7,work!$B$7*$M55/2,IF(AA55=work!$A$8,work!$B$8*$M55/2,IF(AA55=work!$A$9,work!$B$9*$M55/2)))))</f>
        <v/>
      </c>
      <c r="AK55" s="8" t="str">
        <f>IF($I55&lt;&gt;work!$A$2,"",IF(AB55="","",IF(AB55=work!$A$7,work!$B$7*$M55/2,IF(AB55=work!$A$8,work!$B$8*$M55/2,IF(AB55=work!$A$9,work!$B$9*$M55/2)))))</f>
        <v/>
      </c>
      <c r="AL55" s="8" t="str">
        <f>IF($I55&lt;&gt;work!$A$2,"",IF(AC55="","",IF(AC55=work!$A$7,work!$B$7*$M55/2,IF(AC55=work!$A$8,work!$B$8*$M55/2,IF(AC55=work!$A$9,work!$B$9*$M55/2)))))</f>
        <v/>
      </c>
      <c r="AM55" s="35" t="str">
        <f>IF($I55&lt;&gt;work!$A$2,"",IF(AD55="","",IF(AD55=work!$A$7,work!$B$7*$M55/2,IF(AD55=work!$A$8,work!$B$8*$M55/2,IF(AD55=work!$A$9,work!$B$9*$M55/2)))))</f>
        <v/>
      </c>
      <c r="AN55" s="38" t="str">
        <f>IF($I55&lt;&gt;work!$A$2,"",IF(V55="","",IF(V55=work!$A$7,work!$B$7*$Q55/2,IF(V55=work!$A$8,work!$B$8*$Q55/2,IF(V55=work!$A$9,work!$B$9*$Q55/2)))))</f>
        <v/>
      </c>
      <c r="AO55" s="8" t="str">
        <f>IF($I55&lt;&gt;work!$A$2,"",IF(W55="","",IF(W55=work!$A$7,work!$B$7*$Q55/2,IF(W55=work!$A$8,work!$B$8*$Q55/2,IF(W55=work!$A$9,work!$B$9*$Q55/2)))))</f>
        <v/>
      </c>
      <c r="AP55" s="8" t="str">
        <f>IF($I55&lt;&gt;work!$A$2,"",IF(X55="","",IF(X55=work!$A$7,work!$B$7*$Q55/2,IF(X55=work!$A$8,work!$B$8*$Q55/2,IF(X55=work!$A$9,work!$B$9*$Q55/2)))))</f>
        <v/>
      </c>
      <c r="AQ55" s="8" t="str">
        <f>IF($I55&lt;&gt;work!$A$2,"",IF(Y55="","",IF(Y55=work!$A$7,work!$B$7*$Q55/2,IF(Y55=work!$A$8,work!$B$8*$Q55/2,IF(Y55=work!$A$9,work!$B$9*$Q55/2)))))</f>
        <v/>
      </c>
      <c r="AR55" s="8" t="str">
        <f>IF($I55&lt;&gt;work!$A$2,"",IF(Z55="","",IF(Z55=work!$A$7,work!$B$7*$Q55/2,IF(Z55=work!$A$8,work!$B$8*$Q55/2,IF(Z55=work!$A$9,work!$B$9*$Q55/2)))))</f>
        <v/>
      </c>
      <c r="AS55" s="8" t="str">
        <f>IF($I55&lt;&gt;work!$A$2,"",IF(AA55="","",IF(AA55=work!$A$7,work!$B$7*$Q55/2,IF(AA55=work!$A$8,work!$B$8*$Q55/2,IF(AA55=work!$A$9,work!$B$9*$Q55/2)))))</f>
        <v/>
      </c>
      <c r="AT55" s="8" t="str">
        <f>IF($I55&lt;&gt;work!$A$2,"",IF(AB55="","",IF(AB55=work!$A$7,work!$B$7*$Q55/2,IF(AB55=work!$A$8,work!$B$8*$Q55/2,IF(AB55=work!$A$9,work!$B$9*$Q55/2)))))</f>
        <v/>
      </c>
      <c r="AU55" s="8" t="str">
        <f>IF($I55&lt;&gt;work!$A$2,"",IF(AC55="","",IF(AC55=work!$A$7,work!$B$7*$Q55/2,IF(AC55=work!$A$8,work!$B$8*$Q55/2,IF(AC55=work!$A$9,work!$B$9*$Q55/2)))))</f>
        <v/>
      </c>
      <c r="AV55" s="35" t="str">
        <f>IF($I55&lt;&gt;work!$A$2,"",IF(AD55="","",IF(AD55=work!$A$7,work!$B$7*$Q55/2,IF(AD55=work!$A$8,work!$B$8*$Q55/2,IF(AD55=work!$A$9,work!$B$9*$Q55/2)))))</f>
        <v/>
      </c>
      <c r="AW55" s="38">
        <f>COUNTIF(V55:AD55,work!$A$7)*work!$B$7+COUNTIF(V55:AD55,work!$A$8)*work!$B$8+COUNTIF(V55:AD55,work!$A$9)*work!$B$9</f>
        <v>0.8</v>
      </c>
      <c r="AX55" s="16" t="str">
        <f t="shared" si="5"/>
        <v>OK</v>
      </c>
    </row>
    <row r="56" spans="2:51" ht="20" customHeight="1">
      <c r="B56" s="236"/>
      <c r="C56" s="237"/>
      <c r="D56" s="325"/>
      <c r="E56" s="326"/>
      <c r="F56" s="326"/>
      <c r="G56" s="327"/>
      <c r="H56" s="28" t="s">
        <v>0</v>
      </c>
      <c r="I56" s="118"/>
      <c r="J56" s="38"/>
      <c r="K56" s="8"/>
      <c r="L56" s="8"/>
      <c r="M56" s="35">
        <v>1</v>
      </c>
      <c r="N56" s="38"/>
      <c r="O56" s="8"/>
      <c r="P56" s="8"/>
      <c r="Q56" s="6">
        <v>1</v>
      </c>
      <c r="R56" s="38">
        <f>IF($I56=work!$A$2,IF($I$21=work!$B$2,J56,IF($I$21=work!$B$3,N56,0)),0)</f>
        <v>0</v>
      </c>
      <c r="S56" s="8">
        <f>IF($I56=work!$A$2,IF($I$21=work!$B$2,K56,IF($I$21=work!$B$3,O56,0)),0)</f>
        <v>0</v>
      </c>
      <c r="T56" s="8">
        <f>IF($I56=work!$A$2,IF($I$21=work!$B$2,L56,IF($I$21=work!$B$3,P56,0)),0)</f>
        <v>0</v>
      </c>
      <c r="U56" s="35">
        <f>IF($I56=work!$A$2,IF($I$21=work!$B$2,M56,IF($I$21=work!$B$3,Q56,0)),0)</f>
        <v>0</v>
      </c>
      <c r="V56" s="26" t="s">
        <v>173</v>
      </c>
      <c r="W56" s="8"/>
      <c r="X56" s="8"/>
      <c r="Y56" s="8"/>
      <c r="Z56" s="8"/>
      <c r="AA56" s="8" t="s">
        <v>180</v>
      </c>
      <c r="AB56" s="8"/>
      <c r="AC56" s="8" t="s">
        <v>179</v>
      </c>
      <c r="AD56" s="35" t="s">
        <v>173</v>
      </c>
      <c r="AE56" s="38" t="str">
        <f>IF($I56&lt;&gt;work!$A$2,"",IF(V56="","",IF(V56=work!$A$7,work!$B$7*$M56/2,IF(V56=work!$A$8,work!$B$8*$M56/2,IF(V56=work!$A$9,work!$B$9*$M56/2)))))</f>
        <v/>
      </c>
      <c r="AF56" s="8" t="str">
        <f>IF($I56&lt;&gt;work!$A$2,"",IF(W56="","",IF(W56=work!$A$7,work!$B$7*$M56/2,IF(W56=work!$A$8,work!$B$8*$M56/2,IF(W56=work!$A$9,work!$B$9*$M56/2)))))</f>
        <v/>
      </c>
      <c r="AG56" s="8" t="str">
        <f>IF($I56&lt;&gt;work!$A$2,"",IF(X56="","",IF(X56=work!$A$7,work!$B$7*$M56/2,IF(X56=work!$A$8,work!$B$8*$M56/2,IF(X56=work!$A$9,work!$B$9*$M56/2)))))</f>
        <v/>
      </c>
      <c r="AH56" s="8" t="str">
        <f>IF($I56&lt;&gt;work!$A$2,"",IF(Y56="","",IF(Y56=work!$A$7,work!$B$7*$M56/2,IF(Y56=work!$A$8,work!$B$8*$M56/2,IF(Y56=work!$A$9,work!$B$9*$M56/2)))))</f>
        <v/>
      </c>
      <c r="AI56" s="8" t="str">
        <f>IF($I56&lt;&gt;work!$A$2,"",IF(Z56="","",IF(Z56=work!$A$7,work!$B$7*$M56/2,IF(Z56=work!$A$8,work!$B$8*$M56/2,IF(Z56=work!$A$9,work!$B$9*$M56/2)))))</f>
        <v/>
      </c>
      <c r="AJ56" s="8" t="str">
        <f>IF($I56&lt;&gt;work!$A$2,"",IF(AA56="","",IF(AA56=work!$A$7,work!$B$7*$M56/2,IF(AA56=work!$A$8,work!$B$8*$M56/2,IF(AA56=work!$A$9,work!$B$9*$M56/2)))))</f>
        <v/>
      </c>
      <c r="AK56" s="8" t="str">
        <f>IF($I56&lt;&gt;work!$A$2,"",IF(AB56="","",IF(AB56=work!$A$7,work!$B$7*$M56/2,IF(AB56=work!$A$8,work!$B$8*$M56/2,IF(AB56=work!$A$9,work!$B$9*$M56/2)))))</f>
        <v/>
      </c>
      <c r="AL56" s="8" t="str">
        <f>IF($I56&lt;&gt;work!$A$2,"",IF(AC56="","",IF(AC56=work!$A$7,work!$B$7*$M56/2,IF(AC56=work!$A$8,work!$B$8*$M56/2,IF(AC56=work!$A$9,work!$B$9*$M56/2)))))</f>
        <v/>
      </c>
      <c r="AM56" s="35" t="str">
        <f>IF($I56&lt;&gt;work!$A$2,"",IF(AD56="","",IF(AD56=work!$A$7,work!$B$7*$M56/2,IF(AD56=work!$A$8,work!$B$8*$M56/2,IF(AD56=work!$A$9,work!$B$9*$M56/2)))))</f>
        <v/>
      </c>
      <c r="AN56" s="38" t="str">
        <f>IF($I56&lt;&gt;work!$A$2,"",IF(V56="","",IF(V56=work!$A$7,work!$B$7*$Q56/2,IF(V56=work!$A$8,work!$B$8*$Q56/2,IF(V56=work!$A$9,work!$B$9*$Q56/2)))))</f>
        <v/>
      </c>
      <c r="AO56" s="8" t="str">
        <f>IF($I56&lt;&gt;work!$A$2,"",IF(W56="","",IF(W56=work!$A$7,work!$B$7*$Q56/2,IF(W56=work!$A$8,work!$B$8*$Q56/2,IF(W56=work!$A$9,work!$B$9*$Q56/2)))))</f>
        <v/>
      </c>
      <c r="AP56" s="8" t="str">
        <f>IF($I56&lt;&gt;work!$A$2,"",IF(X56="","",IF(X56=work!$A$7,work!$B$7*$Q56/2,IF(X56=work!$A$8,work!$B$8*$Q56/2,IF(X56=work!$A$9,work!$B$9*$Q56/2)))))</f>
        <v/>
      </c>
      <c r="AQ56" s="8" t="str">
        <f>IF($I56&lt;&gt;work!$A$2,"",IF(Y56="","",IF(Y56=work!$A$7,work!$B$7*$Q56/2,IF(Y56=work!$A$8,work!$B$8*$Q56/2,IF(Y56=work!$A$9,work!$B$9*$Q56/2)))))</f>
        <v/>
      </c>
      <c r="AR56" s="8" t="str">
        <f>IF($I56&lt;&gt;work!$A$2,"",IF(Z56="","",IF(Z56=work!$A$7,work!$B$7*$Q56/2,IF(Z56=work!$A$8,work!$B$8*$Q56/2,IF(Z56=work!$A$9,work!$B$9*$Q56/2)))))</f>
        <v/>
      </c>
      <c r="AS56" s="8" t="str">
        <f>IF($I56&lt;&gt;work!$A$2,"",IF(AA56="","",IF(AA56=work!$A$7,work!$B$7*$Q56/2,IF(AA56=work!$A$8,work!$B$8*$Q56/2,IF(AA56=work!$A$9,work!$B$9*$Q56/2)))))</f>
        <v/>
      </c>
      <c r="AT56" s="8" t="str">
        <f>IF($I56&lt;&gt;work!$A$2,"",IF(AB56="","",IF(AB56=work!$A$7,work!$B$7*$Q56/2,IF(AB56=work!$A$8,work!$B$8*$Q56/2,IF(AB56=work!$A$9,work!$B$9*$Q56/2)))))</f>
        <v/>
      </c>
      <c r="AU56" s="8" t="str">
        <f>IF($I56&lt;&gt;work!$A$2,"",IF(AC56="","",IF(AC56=work!$A$7,work!$B$7*$Q56/2,IF(AC56=work!$A$8,work!$B$8*$Q56/2,IF(AC56=work!$A$9,work!$B$9*$Q56/2)))))</f>
        <v/>
      </c>
      <c r="AV56" s="35" t="str">
        <f>IF($I56&lt;&gt;work!$A$2,"",IF(AD56="","",IF(AD56=work!$A$7,work!$B$7*$Q56/2,IF(AD56=work!$A$8,work!$B$8*$Q56/2,IF(AD56=work!$A$9,work!$B$9*$Q56/2)))))</f>
        <v/>
      </c>
      <c r="AW56" s="38">
        <f>COUNTIF(V56:AD56,work!$A$7)*work!$B$7+COUNTIF(V56:AD56,work!$A$8)*work!$B$8+COUNTIF(V56:AD56,work!$A$9)*work!$B$9</f>
        <v>0.8</v>
      </c>
      <c r="AX56" s="16" t="str">
        <f t="shared" si="5"/>
        <v>OK</v>
      </c>
    </row>
    <row r="57" spans="2:51" ht="20" customHeight="1">
      <c r="B57" s="236"/>
      <c r="C57" s="237"/>
      <c r="D57" s="325"/>
      <c r="E57" s="326"/>
      <c r="F57" s="326"/>
      <c r="G57" s="327"/>
      <c r="H57" s="28" t="s">
        <v>30</v>
      </c>
      <c r="I57" s="118"/>
      <c r="J57" s="38"/>
      <c r="K57" s="8"/>
      <c r="L57" s="8"/>
      <c r="M57" s="35">
        <v>1</v>
      </c>
      <c r="N57" s="38"/>
      <c r="O57" s="8"/>
      <c r="P57" s="8"/>
      <c r="Q57" s="6">
        <v>1</v>
      </c>
      <c r="R57" s="38">
        <f>IF($I57=work!$A$2,IF($I$21=work!$B$2,J57,IF($I$21=work!$B$3,N57,0)),0)</f>
        <v>0</v>
      </c>
      <c r="S57" s="8">
        <f>IF($I57=work!$A$2,IF($I$21=work!$B$2,K57,IF($I$21=work!$B$3,O57,0)),0)</f>
        <v>0</v>
      </c>
      <c r="T57" s="8">
        <f>IF($I57=work!$A$2,IF($I$21=work!$B$2,L57,IF($I$21=work!$B$3,P57,0)),0)</f>
        <v>0</v>
      </c>
      <c r="U57" s="35">
        <f>IF($I57=work!$A$2,IF($I$21=work!$B$2,M57,IF($I$21=work!$B$3,Q57,0)),0)</f>
        <v>0</v>
      </c>
      <c r="V57" s="26" t="s">
        <v>173</v>
      </c>
      <c r="W57" s="8"/>
      <c r="X57" s="8"/>
      <c r="Y57" s="8"/>
      <c r="Z57" s="8"/>
      <c r="AA57" s="8" t="s">
        <v>180</v>
      </c>
      <c r="AB57" s="8"/>
      <c r="AC57" s="8" t="s">
        <v>179</v>
      </c>
      <c r="AD57" s="35" t="s">
        <v>173</v>
      </c>
      <c r="AE57" s="38" t="str">
        <f>IF($I57&lt;&gt;work!$A$2,"",IF(V57="","",IF(V57=work!$A$7,work!$B$7*$M57/2,IF(V57=work!$A$8,work!$B$8*$M57/2,IF(V57=work!$A$9,work!$B$9*$M57/2)))))</f>
        <v/>
      </c>
      <c r="AF57" s="8" t="str">
        <f>IF($I57&lt;&gt;work!$A$2,"",IF(W57="","",IF(W57=work!$A$7,work!$B$7*$M57/2,IF(W57=work!$A$8,work!$B$8*$M57/2,IF(W57=work!$A$9,work!$B$9*$M57/2)))))</f>
        <v/>
      </c>
      <c r="AG57" s="8" t="str">
        <f>IF($I57&lt;&gt;work!$A$2,"",IF(X57="","",IF(X57=work!$A$7,work!$B$7*$M57/2,IF(X57=work!$A$8,work!$B$8*$M57/2,IF(X57=work!$A$9,work!$B$9*$M57/2)))))</f>
        <v/>
      </c>
      <c r="AH57" s="8" t="str">
        <f>IF($I57&lt;&gt;work!$A$2,"",IF(Y57="","",IF(Y57=work!$A$7,work!$B$7*$M57/2,IF(Y57=work!$A$8,work!$B$8*$M57/2,IF(Y57=work!$A$9,work!$B$9*$M57/2)))))</f>
        <v/>
      </c>
      <c r="AI57" s="8" t="str">
        <f>IF($I57&lt;&gt;work!$A$2,"",IF(Z57="","",IF(Z57=work!$A$7,work!$B$7*$M57/2,IF(Z57=work!$A$8,work!$B$8*$M57/2,IF(Z57=work!$A$9,work!$B$9*$M57/2)))))</f>
        <v/>
      </c>
      <c r="AJ57" s="8" t="str">
        <f>IF($I57&lt;&gt;work!$A$2,"",IF(AA57="","",IF(AA57=work!$A$7,work!$B$7*$M57/2,IF(AA57=work!$A$8,work!$B$8*$M57/2,IF(AA57=work!$A$9,work!$B$9*$M57/2)))))</f>
        <v/>
      </c>
      <c r="AK57" s="8" t="str">
        <f>IF($I57&lt;&gt;work!$A$2,"",IF(AB57="","",IF(AB57=work!$A$7,work!$B$7*$M57/2,IF(AB57=work!$A$8,work!$B$8*$M57/2,IF(AB57=work!$A$9,work!$B$9*$M57/2)))))</f>
        <v/>
      </c>
      <c r="AL57" s="8" t="str">
        <f>IF($I57&lt;&gt;work!$A$2,"",IF(AC57="","",IF(AC57=work!$A$7,work!$B$7*$M57/2,IF(AC57=work!$A$8,work!$B$8*$M57/2,IF(AC57=work!$A$9,work!$B$9*$M57/2)))))</f>
        <v/>
      </c>
      <c r="AM57" s="35" t="str">
        <f>IF($I57&lt;&gt;work!$A$2,"",IF(AD57="","",IF(AD57=work!$A$7,work!$B$7*$M57/2,IF(AD57=work!$A$8,work!$B$8*$M57/2,IF(AD57=work!$A$9,work!$B$9*$M57/2)))))</f>
        <v/>
      </c>
      <c r="AN57" s="38" t="str">
        <f>IF($I57&lt;&gt;work!$A$2,"",IF(V57="","",IF(V57=work!$A$7,work!$B$7*$Q57/2,IF(V57=work!$A$8,work!$B$8*$Q57/2,IF(V57=work!$A$9,work!$B$9*$Q57/2)))))</f>
        <v/>
      </c>
      <c r="AO57" s="8" t="str">
        <f>IF($I57&lt;&gt;work!$A$2,"",IF(W57="","",IF(W57=work!$A$7,work!$B$7*$Q57/2,IF(W57=work!$A$8,work!$B$8*$Q57/2,IF(W57=work!$A$9,work!$B$9*$Q57/2)))))</f>
        <v/>
      </c>
      <c r="AP57" s="8" t="str">
        <f>IF($I57&lt;&gt;work!$A$2,"",IF(X57="","",IF(X57=work!$A$7,work!$B$7*$Q57/2,IF(X57=work!$A$8,work!$B$8*$Q57/2,IF(X57=work!$A$9,work!$B$9*$Q57/2)))))</f>
        <v/>
      </c>
      <c r="AQ57" s="8" t="str">
        <f>IF($I57&lt;&gt;work!$A$2,"",IF(Y57="","",IF(Y57=work!$A$7,work!$B$7*$Q57/2,IF(Y57=work!$A$8,work!$B$8*$Q57/2,IF(Y57=work!$A$9,work!$B$9*$Q57/2)))))</f>
        <v/>
      </c>
      <c r="AR57" s="8" t="str">
        <f>IF($I57&lt;&gt;work!$A$2,"",IF(Z57="","",IF(Z57=work!$A$7,work!$B$7*$Q57/2,IF(Z57=work!$A$8,work!$B$8*$Q57/2,IF(Z57=work!$A$9,work!$B$9*$Q57/2)))))</f>
        <v/>
      </c>
      <c r="AS57" s="8" t="str">
        <f>IF($I57&lt;&gt;work!$A$2,"",IF(AA57="","",IF(AA57=work!$A$7,work!$B$7*$Q57/2,IF(AA57=work!$A$8,work!$B$8*$Q57/2,IF(AA57=work!$A$9,work!$B$9*$Q57/2)))))</f>
        <v/>
      </c>
      <c r="AT57" s="8" t="str">
        <f>IF($I57&lt;&gt;work!$A$2,"",IF(AB57="","",IF(AB57=work!$A$7,work!$B$7*$Q57/2,IF(AB57=work!$A$8,work!$B$8*$Q57/2,IF(AB57=work!$A$9,work!$B$9*$Q57/2)))))</f>
        <v/>
      </c>
      <c r="AU57" s="8" t="str">
        <f>IF($I57&lt;&gt;work!$A$2,"",IF(AC57="","",IF(AC57=work!$A$7,work!$B$7*$Q57/2,IF(AC57=work!$A$8,work!$B$8*$Q57/2,IF(AC57=work!$A$9,work!$B$9*$Q57/2)))))</f>
        <v/>
      </c>
      <c r="AV57" s="35" t="str">
        <f>IF($I57&lt;&gt;work!$A$2,"",IF(AD57="","",IF(AD57=work!$A$7,work!$B$7*$Q57/2,IF(AD57=work!$A$8,work!$B$8*$Q57/2,IF(AD57=work!$A$9,work!$B$9*$Q57/2)))))</f>
        <v/>
      </c>
      <c r="AW57" s="38">
        <f>COUNTIF(V57:AD57,work!$A$7)*work!$B$7+COUNTIF(V57:AD57,work!$A$8)*work!$B$8+COUNTIF(V57:AD57,work!$A$9)*work!$B$9</f>
        <v>0.8</v>
      </c>
      <c r="AX57" s="16" t="str">
        <f t="shared" si="5"/>
        <v>OK</v>
      </c>
    </row>
    <row r="58" spans="2:51" ht="20" customHeight="1" thickBot="1">
      <c r="B58" s="236"/>
      <c r="C58" s="237"/>
      <c r="D58" s="325"/>
      <c r="E58" s="326"/>
      <c r="F58" s="326"/>
      <c r="G58" s="327"/>
      <c r="H58" s="29" t="s">
        <v>31</v>
      </c>
      <c r="I58" s="118"/>
      <c r="J58" s="39"/>
      <c r="K58" s="17"/>
      <c r="L58" s="17"/>
      <c r="M58" s="37">
        <v>2</v>
      </c>
      <c r="N58" s="39"/>
      <c r="O58" s="17"/>
      <c r="P58" s="17"/>
      <c r="Q58" s="50">
        <v>2</v>
      </c>
      <c r="R58" s="39">
        <f>IF($I58=work!$A$2,IF($I$21=work!$B$2,J58,IF($I$21=work!$B$3,N58,0)),0)</f>
        <v>0</v>
      </c>
      <c r="S58" s="17">
        <f>IF($I58=work!$A$2,IF($I$21=work!$B$2,K58,IF($I$21=work!$B$3,O58,0)),0)</f>
        <v>0</v>
      </c>
      <c r="T58" s="17">
        <f>IF($I58=work!$A$2,IF($I$21=work!$B$2,L58,IF($I$21=work!$B$3,P58,0)),0)</f>
        <v>0</v>
      </c>
      <c r="U58" s="37">
        <f>IF($I58=work!$A$2,IF($I$21=work!$B$2,M58,IF($I$21=work!$B$3,Q58,0)),0)</f>
        <v>0</v>
      </c>
      <c r="V58" s="27" t="s">
        <v>174</v>
      </c>
      <c r="W58" s="17"/>
      <c r="X58" s="17"/>
      <c r="Y58" s="17"/>
      <c r="Z58" s="17"/>
      <c r="AA58" s="17" t="s">
        <v>174</v>
      </c>
      <c r="AB58" s="17"/>
      <c r="AC58" s="17" t="s">
        <v>174</v>
      </c>
      <c r="AD58" s="37" t="s">
        <v>174</v>
      </c>
      <c r="AE58" s="39" t="str">
        <f>IF($I58&lt;&gt;work!$A$2,"",IF(V58="","",IF(V58=work!$A$7,work!$B$7*$M58/2,IF(V58=work!$A$8,work!$B$8*$M58/2,IF(V58=work!$A$9,work!$B$9*$M58/2)))))</f>
        <v/>
      </c>
      <c r="AF58" s="17" t="str">
        <f>IF($I58&lt;&gt;work!$A$2,"",IF(W58="","",IF(W58=work!$A$7,work!$B$7*$M58/2,IF(W58=work!$A$8,work!$B$8*$M58/2,IF(W58=work!$A$9,work!$B$9*$M58/2)))))</f>
        <v/>
      </c>
      <c r="AG58" s="17" t="str">
        <f>IF($I58&lt;&gt;work!$A$2,"",IF(X58="","",IF(X58=work!$A$7,work!$B$7*$M58/2,IF(X58=work!$A$8,work!$B$8*$M58/2,IF(X58=work!$A$9,work!$B$9*$M58/2)))))</f>
        <v/>
      </c>
      <c r="AH58" s="17" t="str">
        <f>IF($I58&lt;&gt;work!$A$2,"",IF(Y58="","",IF(Y58=work!$A$7,work!$B$7*$M58/2,IF(Y58=work!$A$8,work!$B$8*$M58/2,IF(Y58=work!$A$9,work!$B$9*$M58/2)))))</f>
        <v/>
      </c>
      <c r="AI58" s="17" t="str">
        <f>IF($I58&lt;&gt;work!$A$2,"",IF(Z58="","",IF(Z58=work!$A$7,work!$B$7*$M58/2,IF(Z58=work!$A$8,work!$B$8*$M58/2,IF(Z58=work!$A$9,work!$B$9*$M58/2)))))</f>
        <v/>
      </c>
      <c r="AJ58" s="17" t="str">
        <f>IF($I58&lt;&gt;work!$A$2,"",IF(AA58="","",IF(AA58=work!$A$7,work!$B$7*$M58/2,IF(AA58=work!$A$8,work!$B$8*$M58/2,IF(AA58=work!$A$9,work!$B$9*$M58/2)))))</f>
        <v/>
      </c>
      <c r="AK58" s="17" t="str">
        <f>IF($I58&lt;&gt;work!$A$2,"",IF(AB58="","",IF(AB58=work!$A$7,work!$B$7*$M58/2,IF(AB58=work!$A$8,work!$B$8*$M58/2,IF(AB58=work!$A$9,work!$B$9*$M58/2)))))</f>
        <v/>
      </c>
      <c r="AL58" s="17" t="str">
        <f>IF($I58&lt;&gt;work!$A$2,"",IF(AC58="","",IF(AC58=work!$A$7,work!$B$7*$M58/2,IF(AC58=work!$A$8,work!$B$8*$M58/2,IF(AC58=work!$A$9,work!$B$9*$M58/2)))))</f>
        <v/>
      </c>
      <c r="AM58" s="37" t="str">
        <f>IF($I58&lt;&gt;work!$A$2,"",IF(AD58="","",IF(AD58=work!$A$7,work!$B$7*$M58/2,IF(AD58=work!$A$8,work!$B$8*$M58/2,IF(AD58=work!$A$9,work!$B$9*$M58/2)))))</f>
        <v/>
      </c>
      <c r="AN58" s="39" t="str">
        <f>IF($I58&lt;&gt;work!$A$2,"",IF(V58="","",IF(V58=work!$A$7,work!$B$7*$Q58/2,IF(V58=work!$A$8,work!$B$8*$Q58/2,IF(V58=work!$A$9,work!$B$9*$Q58/2)))))</f>
        <v/>
      </c>
      <c r="AO58" s="17" t="str">
        <f>IF($I58&lt;&gt;work!$A$2,"",IF(W58="","",IF(W58=work!$A$7,work!$B$7*$Q58/2,IF(W58=work!$A$8,work!$B$8*$Q58/2,IF(W58=work!$A$9,work!$B$9*$Q58/2)))))</f>
        <v/>
      </c>
      <c r="AP58" s="17" t="str">
        <f>IF($I58&lt;&gt;work!$A$2,"",IF(X58="","",IF(X58=work!$A$7,work!$B$7*$Q58/2,IF(X58=work!$A$8,work!$B$8*$Q58/2,IF(X58=work!$A$9,work!$B$9*$Q58/2)))))</f>
        <v/>
      </c>
      <c r="AQ58" s="17" t="str">
        <f>IF($I58&lt;&gt;work!$A$2,"",IF(Y58="","",IF(Y58=work!$A$7,work!$B$7*$Q58/2,IF(Y58=work!$A$8,work!$B$8*$Q58/2,IF(Y58=work!$A$9,work!$B$9*$Q58/2)))))</f>
        <v/>
      </c>
      <c r="AR58" s="17" t="str">
        <f>IF($I58&lt;&gt;work!$A$2,"",IF(Z58="","",IF(Z58=work!$A$7,work!$B$7*$Q58/2,IF(Z58=work!$A$8,work!$B$8*$Q58/2,IF(Z58=work!$A$9,work!$B$9*$Q58/2)))))</f>
        <v/>
      </c>
      <c r="AS58" s="17" t="str">
        <f>IF($I58&lt;&gt;work!$A$2,"",IF(AA58="","",IF(AA58=work!$A$7,work!$B$7*$Q58/2,IF(AA58=work!$A$8,work!$B$8*$Q58/2,IF(AA58=work!$A$9,work!$B$9*$Q58/2)))))</f>
        <v/>
      </c>
      <c r="AT58" s="17" t="str">
        <f>IF($I58&lt;&gt;work!$A$2,"",IF(AB58="","",IF(AB58=work!$A$7,work!$B$7*$Q58/2,IF(AB58=work!$A$8,work!$B$8*$Q58/2,IF(AB58=work!$A$9,work!$B$9*$Q58/2)))))</f>
        <v/>
      </c>
      <c r="AU58" s="17" t="str">
        <f>IF($I58&lt;&gt;work!$A$2,"",IF(AC58="","",IF(AC58=work!$A$7,work!$B$7*$Q58/2,IF(AC58=work!$A$8,work!$B$8*$Q58/2,IF(AC58=work!$A$9,work!$B$9*$Q58/2)))))</f>
        <v/>
      </c>
      <c r="AV58" s="37" t="str">
        <f>IF($I58&lt;&gt;work!$A$2,"",IF(AD58="","",IF(AD58=work!$A$7,work!$B$7*$Q58/2,IF(AD58=work!$A$8,work!$B$8*$Q58/2,IF(AD58=work!$A$9,work!$B$9*$Q58/2)))))</f>
        <v/>
      </c>
      <c r="AW58" s="39">
        <f>COUNTIF(V58:AD58,work!$A$7)*work!$B$7+COUNTIF(V58:AD58,work!$A$8)*work!$B$8+COUNTIF(V58:AD58,work!$A$9)*work!$B$9</f>
        <v>0.8</v>
      </c>
      <c r="AX58" s="18" t="str">
        <f t="shared" si="5"/>
        <v>OK</v>
      </c>
      <c r="AY58" s="10"/>
    </row>
    <row r="59" spans="2:51" ht="20" customHeight="1" thickBot="1">
      <c r="B59" s="236"/>
      <c r="C59" s="237"/>
      <c r="D59" s="328"/>
      <c r="E59" s="329"/>
      <c r="F59" s="329"/>
      <c r="G59" s="330"/>
      <c r="H59" s="61" t="s">
        <v>149</v>
      </c>
      <c r="I59" s="178">
        <f>SUM(R59:U59)</f>
        <v>0</v>
      </c>
      <c r="J59" s="62">
        <f t="shared" ref="J59:U59" si="6">SUM(J31:J58)</f>
        <v>16</v>
      </c>
      <c r="K59" s="63">
        <f t="shared" si="6"/>
        <v>2</v>
      </c>
      <c r="L59" s="63">
        <f t="shared" si="6"/>
        <v>6</v>
      </c>
      <c r="M59" s="64">
        <f t="shared" si="6"/>
        <v>27</v>
      </c>
      <c r="N59" s="62">
        <f t="shared" si="6"/>
        <v>16</v>
      </c>
      <c r="O59" s="63">
        <f t="shared" si="6"/>
        <v>2</v>
      </c>
      <c r="P59" s="63">
        <f t="shared" si="6"/>
        <v>6</v>
      </c>
      <c r="Q59" s="64">
        <f t="shared" si="6"/>
        <v>27</v>
      </c>
      <c r="R59" s="62">
        <f t="shared" si="6"/>
        <v>0</v>
      </c>
      <c r="S59" s="63">
        <f t="shared" si="6"/>
        <v>0</v>
      </c>
      <c r="T59" s="63">
        <f t="shared" si="6"/>
        <v>0</v>
      </c>
      <c r="U59" s="64">
        <f t="shared" si="6"/>
        <v>0</v>
      </c>
      <c r="V59" s="65"/>
      <c r="W59" s="66"/>
      <c r="X59" s="66"/>
      <c r="Y59" s="66"/>
      <c r="Z59" s="66"/>
      <c r="AA59" s="66"/>
      <c r="AB59" s="66"/>
      <c r="AC59" s="66"/>
      <c r="AD59" s="67"/>
      <c r="AE59" s="137"/>
      <c r="AF59" s="138"/>
      <c r="AG59" s="138"/>
      <c r="AH59" s="138"/>
      <c r="AI59" s="138"/>
      <c r="AJ59" s="138"/>
      <c r="AK59" s="138"/>
      <c r="AL59" s="138"/>
      <c r="AM59" s="139"/>
      <c r="AN59" s="137"/>
      <c r="AO59" s="138"/>
      <c r="AP59" s="138"/>
      <c r="AQ59" s="138"/>
      <c r="AR59" s="138"/>
      <c r="AS59" s="138"/>
      <c r="AT59" s="138"/>
      <c r="AU59" s="138"/>
      <c r="AV59" s="139"/>
      <c r="AW59" s="137"/>
      <c r="AX59" s="140"/>
      <c r="AY59" s="3"/>
    </row>
    <row r="60" spans="2:51" ht="20" customHeight="1">
      <c r="B60" s="236"/>
      <c r="C60" s="237"/>
      <c r="D60" s="234" t="s">
        <v>43</v>
      </c>
      <c r="E60" s="235"/>
      <c r="F60" s="216" t="s">
        <v>40</v>
      </c>
      <c r="G60" s="217"/>
      <c r="H60" s="101" t="s">
        <v>50</v>
      </c>
      <c r="I60" s="117"/>
      <c r="J60" s="32">
        <v>4</v>
      </c>
      <c r="K60" s="14"/>
      <c r="L60" s="14"/>
      <c r="M60" s="33"/>
      <c r="N60" s="32">
        <v>4</v>
      </c>
      <c r="O60" s="14"/>
      <c r="P60" s="14"/>
      <c r="Q60" s="33"/>
      <c r="R60" s="40">
        <f>IF($I60=work!$A$2,IF($I$21=work!$B$2,J60,IF($I$21=work!$B$3,N60,0)),0)</f>
        <v>0</v>
      </c>
      <c r="S60" s="14">
        <f>IF($I60=work!$A$2,IF($I$21=work!$B$2,K60,IF($I$21=work!$B$3,O60,0)),0)</f>
        <v>0</v>
      </c>
      <c r="T60" s="14">
        <f>IF($I60=work!$A$2,IF($I$21=work!$B$2,L60,IF($I$21=work!$B$3,P60,0)),0)</f>
        <v>0</v>
      </c>
      <c r="U60" s="33">
        <f>IF($I60=work!$A$2,IF($I$21=work!$B$2,M60,IF($I$21=work!$B$3,Q60,0)),0)</f>
        <v>0</v>
      </c>
      <c r="V60" s="40" t="s">
        <v>130</v>
      </c>
      <c r="W60" s="14"/>
      <c r="X60" s="14" t="s">
        <v>130</v>
      </c>
      <c r="Y60" s="14"/>
      <c r="Z60" s="14"/>
      <c r="AA60" s="14" t="s">
        <v>133</v>
      </c>
      <c r="AB60" s="14" t="s">
        <v>130</v>
      </c>
      <c r="AC60" s="14"/>
      <c r="AD60" s="33"/>
      <c r="AE60" s="40" t="str">
        <f>IF($I60&lt;&gt;work!$A$2,"",IF(V60="","",IF(V60=work!$A$7,work!$B$7*$J60/2,IF(V60=work!$A$8,work!$B$8*$J60/2,IF(V60=work!$A$9,work!$B$9*$J60/2)))))</f>
        <v/>
      </c>
      <c r="AF60" s="14" t="str">
        <f>IF($I60&lt;&gt;work!$A$2,"",IF(W60="","",IF(W60=work!$A$7,work!$B$7*$J60/2,IF(W60=work!$A$8,work!$B$8*$J60/2,IF(W60=work!$A$9,work!$B$9*$J60/2)))))</f>
        <v/>
      </c>
      <c r="AG60" s="14" t="str">
        <f>IF($I60&lt;&gt;work!$A$2,"",IF(X60="","",IF(X60=work!$A$7,work!$B$7*$J60/2,IF(X60=work!$A$8,work!$B$8*$J60/2,IF(X60=work!$A$9,work!$B$9*$J60/2)))))</f>
        <v/>
      </c>
      <c r="AH60" s="14" t="str">
        <f>IF($I60&lt;&gt;work!$A$2,"",IF(Y60="","",IF(Y60=work!$A$7,work!$B$7*$J60/2,IF(Y60=work!$A$8,work!$B$8*$J60/2,IF(Y60=work!$A$9,work!$B$9*$J60/2)))))</f>
        <v/>
      </c>
      <c r="AI60" s="14" t="str">
        <f>IF($I60&lt;&gt;work!$A$2,"",IF(Z60="","",IF(Z60=work!$A$7,work!$B$7*$J60/2,IF(Z60=work!$A$8,work!$B$8*$J60/2,IF(Z60=work!$A$9,work!$B$9*$J60/2)))))</f>
        <v/>
      </c>
      <c r="AJ60" s="14" t="str">
        <f>IF($I60&lt;&gt;work!$A$2,"",IF(AA60="","",IF(AA60=work!$A$7,work!$B$7*$J60/2,IF(AA60=work!$A$8,work!$B$8*$J60/2,IF(AA60=work!$A$9,work!$B$9*$J60/2)))))</f>
        <v/>
      </c>
      <c r="AK60" s="14" t="str">
        <f>IF($I60&lt;&gt;work!$A$2,"",IF(AB60="","",IF(AB60=work!$A$7,work!$B$7*$J60/2,IF(AB60=work!$A$8,work!$B$8*$J60/2,IF(AB60=work!$A$9,work!$B$9*$J60/2)))))</f>
        <v/>
      </c>
      <c r="AL60" s="14" t="str">
        <f>IF($I60&lt;&gt;work!$A$2,"",IF(AC60="","",IF(AC60=work!$A$7,work!$B$7*$J60/2,IF(AC60=work!$A$8,work!$B$8*$J60/2,IF(AC60=work!$A$9,work!$B$9*$J60/2)))))</f>
        <v/>
      </c>
      <c r="AM60" s="33" t="str">
        <f>IF($I60&lt;&gt;work!$A$2,"",IF(AD60="","",IF(AD60=work!$A$7,work!$B$7*$J60/2,IF(AD60=work!$A$8,work!$B$8*$J60/2,IF(AD60=work!$A$9,work!$B$9*$J60/2)))))</f>
        <v/>
      </c>
      <c r="AN60" s="40" t="str">
        <f>IF($I60&lt;&gt;work!$A$2,"",IF(V60="","",IF(V60=work!$A$7,work!$B$7*$N60/2,IF(V60=work!$A$8,work!$B$8*$N60/2,IF(V60=work!$A$9,work!$B$9*$N60/2)))))</f>
        <v/>
      </c>
      <c r="AO60" s="14" t="str">
        <f>IF($I60&lt;&gt;work!$A$2,"",IF(W60="","",IF(W60=work!$A$7,work!$B$7*$N60/2,IF(W60=work!$A$8,work!$B$8*$N60/2,IF(W60=work!$A$9,work!$B$9*$N60/2)))))</f>
        <v/>
      </c>
      <c r="AP60" s="14" t="str">
        <f>IF($I60&lt;&gt;work!$A$2,"",IF(X60="","",IF(X60=work!$A$7,work!$B$7*$N60/2,IF(X60=work!$A$8,work!$B$8*$N60/2,IF(X60=work!$A$9,work!$B$9*$N60/2)))))</f>
        <v/>
      </c>
      <c r="AQ60" s="14" t="str">
        <f>IF($I60&lt;&gt;work!$A$2,"",IF(Y60="","",IF(Y60=work!$A$7,work!$B$7*$N60/2,IF(Y60=work!$A$8,work!$B$8*$N60/2,IF(Y60=work!$A$9,work!$B$9*$N60/2)))))</f>
        <v/>
      </c>
      <c r="AR60" s="14" t="str">
        <f>IF($I60&lt;&gt;work!$A$2,"",IF(Z60="","",IF(Z60=work!$A$7,work!$B$7*$N60/2,IF(Z60=work!$A$8,work!$B$8*$N60/2,IF(Z60=work!$A$9,work!$B$9*$N60/2)))))</f>
        <v/>
      </c>
      <c r="AS60" s="14" t="str">
        <f>IF($I60&lt;&gt;work!$A$2,"",IF(AA60="","",IF(AA60=work!$A$7,work!$B$7*$N60/2,IF(AA60=work!$A$8,work!$B$8*$N60/2,IF(AA60=work!$A$9,work!$B$9*$N60/2)))))</f>
        <v/>
      </c>
      <c r="AT60" s="14" t="str">
        <f>IF($I60&lt;&gt;work!$A$2,"",IF(AB60="","",IF(AB60=work!$A$7,work!$B$7*$N60/2,IF(AB60=work!$A$8,work!$B$8*$N60/2,IF(AB60=work!$A$9,work!$B$9*$N60/2)))))</f>
        <v/>
      </c>
      <c r="AU60" s="14" t="str">
        <f>IF($I60&lt;&gt;work!$A$2,"",IF(AC60="","",IF(AC60=work!$A$7,work!$B$7*$N60/2,IF(AC60=work!$A$8,work!$B$8*$N60/2,IF(AC60=work!$A$9,work!$B$9*$N60/2)))))</f>
        <v/>
      </c>
      <c r="AV60" s="33" t="str">
        <f>IF($I60&lt;&gt;work!$A$2,"",IF(AD60="","",IF(AD60=work!$A$7,work!$B$7*$N60/2,IF(AD60=work!$A$8,work!$B$8*$N60/2,IF(AD60=work!$A$9,work!$B$9*$N60/2)))))</f>
        <v/>
      </c>
      <c r="AW60" s="40">
        <f>COUNTIF(V60:AD60,work!$A$7)*work!$B$7+COUNTIF(V60:AD60,work!$A$8)*work!$B$8+COUNTIF(V60:AD60,work!$A$9)*work!$B$9</f>
        <v>0.8</v>
      </c>
      <c r="AX60" s="15" t="str">
        <f t="shared" ref="AX60:AX69" si="7">IF(AW60&lt;0.8,"UNDER",IF(AW60&gt;0.9,"OVER","OK"))</f>
        <v>OK</v>
      </c>
    </row>
    <row r="61" spans="2:51" ht="20" customHeight="1">
      <c r="B61" s="236"/>
      <c r="C61" s="237"/>
      <c r="D61" s="236"/>
      <c r="E61" s="237"/>
      <c r="F61" s="218"/>
      <c r="G61" s="219"/>
      <c r="H61" s="102" t="s">
        <v>51</v>
      </c>
      <c r="I61" s="118"/>
      <c r="J61" s="34">
        <v>3</v>
      </c>
      <c r="K61" s="8"/>
      <c r="L61" s="8"/>
      <c r="M61" s="35"/>
      <c r="N61" s="34">
        <v>3</v>
      </c>
      <c r="O61" s="8"/>
      <c r="P61" s="8"/>
      <c r="Q61" s="35"/>
      <c r="R61" s="38">
        <f>IF($I61=work!$A$2,IF($I$21=work!$B$2,J61,IF($I$21=work!$B$3,N61,0)),0)</f>
        <v>0</v>
      </c>
      <c r="S61" s="8">
        <f>IF($I61=work!$A$2,IF($I$21=work!$B$2,K61,IF($I$21=work!$B$3,O61,0)),0)</f>
        <v>0</v>
      </c>
      <c r="T61" s="8">
        <f>IF($I61=work!$A$2,IF($I$21=work!$B$2,L61,IF($I$21=work!$B$3,P61,0)),0)</f>
        <v>0</v>
      </c>
      <c r="U61" s="35">
        <f>IF($I61=work!$A$2,IF($I$21=work!$B$2,M61,IF($I$21=work!$B$3,Q61,0)),0)</f>
        <v>0</v>
      </c>
      <c r="V61" s="38"/>
      <c r="W61" s="8" t="s">
        <v>132</v>
      </c>
      <c r="X61" s="8"/>
      <c r="Y61" s="8" t="s">
        <v>123</v>
      </c>
      <c r="Z61" s="8"/>
      <c r="AA61" s="8"/>
      <c r="AB61" s="8"/>
      <c r="AC61" s="8"/>
      <c r="AD61" s="35"/>
      <c r="AE61" s="38" t="str">
        <f>IF($I61&lt;&gt;work!$A$2,"",IF(V61="","",IF(V61=work!$A$7,work!$B$7*$J61/2,IF(V61=work!$A$8,work!$B$8*$J61/2,IF(V61=work!$A$9,work!$B$9*$J61/2)))))</f>
        <v/>
      </c>
      <c r="AF61" s="8" t="str">
        <f>IF($I61&lt;&gt;work!$A$2,"",IF(W61="","",IF(W61=work!$A$7,work!$B$7*$J61/2,IF(W61=work!$A$8,work!$B$8*$J61/2,IF(W61=work!$A$9,work!$B$9*$J61/2)))))</f>
        <v/>
      </c>
      <c r="AG61" s="8" t="str">
        <f>IF($I61&lt;&gt;work!$A$2,"",IF(X61="","",IF(X61=work!$A$7,work!$B$7*$J61/2,IF(X61=work!$A$8,work!$B$8*$J61/2,IF(X61=work!$A$9,work!$B$9*$J61/2)))))</f>
        <v/>
      </c>
      <c r="AH61" s="8" t="str">
        <f>IF($I61&lt;&gt;work!$A$2,"",IF(Y61="","",IF(Y61=work!$A$7,work!$B$7*$J61/2,IF(Y61=work!$A$8,work!$B$8*$J61/2,IF(Y61=work!$A$9,work!$B$9*$J61/2)))))</f>
        <v/>
      </c>
      <c r="AI61" s="8" t="str">
        <f>IF($I61&lt;&gt;work!$A$2,"",IF(Z61="","",IF(Z61=work!$A$7,work!$B$7*$J61/2,IF(Z61=work!$A$8,work!$B$8*$J61/2,IF(Z61=work!$A$9,work!$B$9*$J61/2)))))</f>
        <v/>
      </c>
      <c r="AJ61" s="8" t="str">
        <f>IF($I61&lt;&gt;work!$A$2,"",IF(AA61="","",IF(AA61=work!$A$7,work!$B$7*$J61/2,IF(AA61=work!$A$8,work!$B$8*$J61/2,IF(AA61=work!$A$9,work!$B$9*$J61/2)))))</f>
        <v/>
      </c>
      <c r="AK61" s="8" t="str">
        <f>IF($I61&lt;&gt;work!$A$2,"",IF(AB61="","",IF(AB61=work!$A$7,work!$B$7*$J61/2,IF(AB61=work!$A$8,work!$B$8*$J61/2,IF(AB61=work!$A$9,work!$B$9*$J61/2)))))</f>
        <v/>
      </c>
      <c r="AL61" s="8" t="str">
        <f>IF($I61&lt;&gt;work!$A$2,"",IF(AC61="","",IF(AC61=work!$A$7,work!$B$7*$J61/2,IF(AC61=work!$A$8,work!$B$8*$J61/2,IF(AC61=work!$A$9,work!$B$9*$J61/2)))))</f>
        <v/>
      </c>
      <c r="AM61" s="35" t="str">
        <f>IF($I61&lt;&gt;work!$A$2,"",IF(AD61="","",IF(AD61=work!$A$7,work!$B$7*$J61/2,IF(AD61=work!$A$8,work!$B$8*$J61/2,IF(AD61=work!$A$9,work!$B$9*$J61/2)))))</f>
        <v/>
      </c>
      <c r="AN61" s="38" t="str">
        <f>IF($I61&lt;&gt;work!$A$2,"",IF(V61="","",IF(V61=work!$A$7,work!$B$7*$N61/2,IF(V61=work!$A$8,work!$B$8*$N61/2,IF(V61=work!$A$9,work!$B$9*$N61/2)))))</f>
        <v/>
      </c>
      <c r="AO61" s="8" t="str">
        <f>IF($I61&lt;&gt;work!$A$2,"",IF(W61="","",IF(W61=work!$A$7,work!$B$7*$N61/2,IF(W61=work!$A$8,work!$B$8*$N61/2,IF(W61=work!$A$9,work!$B$9*$N61/2)))))</f>
        <v/>
      </c>
      <c r="AP61" s="8" t="str">
        <f>IF($I61&lt;&gt;work!$A$2,"",IF(X61="","",IF(X61=work!$A$7,work!$B$7*$N61/2,IF(X61=work!$A$8,work!$B$8*$N61/2,IF(X61=work!$A$9,work!$B$9*$N61/2)))))</f>
        <v/>
      </c>
      <c r="AQ61" s="8" t="str">
        <f>IF($I61&lt;&gt;work!$A$2,"",IF(Y61="","",IF(Y61=work!$A$7,work!$B$7*$N61/2,IF(Y61=work!$A$8,work!$B$8*$N61/2,IF(Y61=work!$A$9,work!$B$9*$N61/2)))))</f>
        <v/>
      </c>
      <c r="AR61" s="8" t="str">
        <f>IF($I61&lt;&gt;work!$A$2,"",IF(Z61="","",IF(Z61=work!$A$7,work!$B$7*$N61/2,IF(Z61=work!$A$8,work!$B$8*$N61/2,IF(Z61=work!$A$9,work!$B$9*$N61/2)))))</f>
        <v/>
      </c>
      <c r="AS61" s="8" t="str">
        <f>IF($I61&lt;&gt;work!$A$2,"",IF(AA61="","",IF(AA61=work!$A$7,work!$B$7*$N61/2,IF(AA61=work!$A$8,work!$B$8*$N61/2,IF(AA61=work!$A$9,work!$B$9*$N61/2)))))</f>
        <v/>
      </c>
      <c r="AT61" s="8" t="str">
        <f>IF($I61&lt;&gt;work!$A$2,"",IF(AB61="","",IF(AB61=work!$A$7,work!$B$7*$N61/2,IF(AB61=work!$A$8,work!$B$8*$N61/2,IF(AB61=work!$A$9,work!$B$9*$N61/2)))))</f>
        <v/>
      </c>
      <c r="AU61" s="8" t="str">
        <f>IF($I61&lt;&gt;work!$A$2,"",IF(AC61="","",IF(AC61=work!$A$7,work!$B$7*$N61/2,IF(AC61=work!$A$8,work!$B$8*$N61/2,IF(AC61=work!$A$9,work!$B$9*$N61/2)))))</f>
        <v/>
      </c>
      <c r="AV61" s="35" t="str">
        <f>IF($I61&lt;&gt;work!$A$2,"",IF(AD61="","",IF(AD61=work!$A$7,work!$B$7*$N61/2,IF(AD61=work!$A$8,work!$B$8*$N61/2,IF(AD61=work!$A$9,work!$B$9*$N61/2)))))</f>
        <v/>
      </c>
      <c r="AW61" s="38">
        <f>COUNTIF(V61:AD61,work!$A$7)*work!$B$7+COUNTIF(V61:AD61,work!$A$8)*work!$B$8+COUNTIF(V61:AD61,work!$A$9)*work!$B$9</f>
        <v>0.8</v>
      </c>
      <c r="AX61" s="16" t="str">
        <f t="shared" si="7"/>
        <v>OK</v>
      </c>
      <c r="AY61" s="3"/>
    </row>
    <row r="62" spans="2:51" ht="20" customHeight="1">
      <c r="B62" s="236"/>
      <c r="C62" s="237"/>
      <c r="D62" s="236"/>
      <c r="E62" s="237"/>
      <c r="F62" s="218"/>
      <c r="G62" s="219"/>
      <c r="H62" s="102" t="s">
        <v>101</v>
      </c>
      <c r="I62" s="118"/>
      <c r="J62" s="38"/>
      <c r="K62" s="11">
        <v>2</v>
      </c>
      <c r="L62" s="8"/>
      <c r="M62" s="35"/>
      <c r="N62" s="38"/>
      <c r="O62" s="11">
        <v>2</v>
      </c>
      <c r="P62" s="8"/>
      <c r="Q62" s="35"/>
      <c r="R62" s="38">
        <f>IF($I62=work!$A$2,IF($I$21=work!$B$2,J62,IF($I$21=work!$B$3,N62,0)),0)</f>
        <v>0</v>
      </c>
      <c r="S62" s="8">
        <f>IF($I62=work!$A$2,IF($I$21=work!$B$2,K62,IF($I$21=work!$B$3,O62,0)),0)</f>
        <v>0</v>
      </c>
      <c r="T62" s="8">
        <f>IF($I62=work!$A$2,IF($I$21=work!$B$2,L62,IF($I$21=work!$B$3,P62,0)),0)</f>
        <v>0</v>
      </c>
      <c r="U62" s="35">
        <f>IF($I62=work!$A$2,IF($I$21=work!$B$2,M62,IF($I$21=work!$B$3,Q62,0)),0)</f>
        <v>0</v>
      </c>
      <c r="V62" s="38"/>
      <c r="W62" s="8" t="s">
        <v>130</v>
      </c>
      <c r="X62" s="8" t="s">
        <v>134</v>
      </c>
      <c r="Y62" s="8"/>
      <c r="Z62" s="8"/>
      <c r="AA62" s="8"/>
      <c r="AB62" s="8"/>
      <c r="AC62" s="8"/>
      <c r="AD62" s="35"/>
      <c r="AE62" s="38" t="str">
        <f>IF($I62&lt;&gt;work!$A$2,"",IF(V62="","",IF(V62=work!$A$7,work!$B$7*$K62/2,IF(V62=work!$A$8,work!$B$8*$K62/2,IF(V62=work!$A$9,work!$B$9*$K62/2)))))</f>
        <v/>
      </c>
      <c r="AF62" s="8" t="str">
        <f>IF($I62&lt;&gt;work!$A$2,"",IF(W62="","",IF(W62=work!$A$7,work!$B$7*$K62/2,IF(W62=work!$A$8,work!$B$8*$K62/2,IF(W62=work!$A$9,work!$B$9*$K62/2)))))</f>
        <v/>
      </c>
      <c r="AG62" s="8" t="str">
        <f>IF($I62&lt;&gt;work!$A$2,"",IF(X62="","",IF(X62=work!$A$7,work!$B$7*$K62/2,IF(X62=work!$A$8,work!$B$8*$K62/2,IF(X62=work!$A$9,work!$B$9*$K62/2)))))</f>
        <v/>
      </c>
      <c r="AH62" s="8" t="str">
        <f>IF($I62&lt;&gt;work!$A$2,"",IF(Y62="","",IF(Y62=work!$A$7,work!$B$7*$K62/2,IF(Y62=work!$A$8,work!$B$8*$K62/2,IF(Y62=work!$A$9,work!$B$9*$K62/2)))))</f>
        <v/>
      </c>
      <c r="AI62" s="8" t="str">
        <f>IF($I62&lt;&gt;work!$A$2,"",IF(Z62="","",IF(Z62=work!$A$7,work!$B$7*$K62/2,IF(Z62=work!$A$8,work!$B$8*$K62/2,IF(Z62=work!$A$9,work!$B$9*$K62/2)))))</f>
        <v/>
      </c>
      <c r="AJ62" s="8" t="str">
        <f>IF($I62&lt;&gt;work!$A$2,"",IF(AA62="","",IF(AA62=work!$A$7,work!$B$7*$K62/2,IF(AA62=work!$A$8,work!$B$8*$K62/2,IF(AA62=work!$A$9,work!$B$9*$K62/2)))))</f>
        <v/>
      </c>
      <c r="AK62" s="8" t="str">
        <f>IF($I62&lt;&gt;work!$A$2,"",IF(AB62="","",IF(AB62=work!$A$7,work!$B$7*$K62/2,IF(AB62=work!$A$8,work!$B$8*$K62/2,IF(AB62=work!$A$9,work!$B$9*$K62/2)))))</f>
        <v/>
      </c>
      <c r="AL62" s="8" t="str">
        <f>IF($I62&lt;&gt;work!$A$2,"",IF(AC62="","",IF(AC62=work!$A$7,work!$B$7*$K62/2,IF(AC62=work!$A$8,work!$B$8*$K62/2,IF(AC62=work!$A$9,work!$B$9*$K62/2)))))</f>
        <v/>
      </c>
      <c r="AM62" s="35" t="str">
        <f>IF($I62&lt;&gt;work!$A$2,"",IF(AD62="","",IF(AD62=work!$A$7,work!$B$7*$K62/2,IF(AD62=work!$A$8,work!$B$8*$K62/2,IF(AD62=work!$A$9,work!$B$9*$K62/2)))))</f>
        <v/>
      </c>
      <c r="AN62" s="38" t="str">
        <f>IF($I62&lt;&gt;work!$A$2,"",IF(V62="","",IF(V62=work!$A$7,work!$B$7*$N62/2,IF(V62=work!$A$8,work!$B$8*$N62/2,IF(V62=work!$A$9,work!$B$9*$N62/2)))))</f>
        <v/>
      </c>
      <c r="AO62" s="8" t="str">
        <f>IF($I62&lt;&gt;work!$A$2,"",IF(W62="","",IF(W62=work!$A$7,work!$B$7*$N62/2,IF(W62=work!$A$8,work!$B$8*$N62/2,IF(W62=work!$A$9,work!$B$9*$N62/2)))))</f>
        <v/>
      </c>
      <c r="AP62" s="8" t="str">
        <f>IF($I62&lt;&gt;work!$A$2,"",IF(X62="","",IF(X62=work!$A$7,work!$B$7*$N62/2,IF(X62=work!$A$8,work!$B$8*$N62/2,IF(X62=work!$A$9,work!$B$9*$N62/2)))))</f>
        <v/>
      </c>
      <c r="AQ62" s="8" t="str">
        <f>IF($I62&lt;&gt;work!$A$2,"",IF(Y62="","",IF(Y62=work!$A$7,work!$B$7*$N62/2,IF(Y62=work!$A$8,work!$B$8*$N62/2,IF(Y62=work!$A$9,work!$B$9*$N62/2)))))</f>
        <v/>
      </c>
      <c r="AR62" s="8" t="str">
        <f>IF($I62&lt;&gt;work!$A$2,"",IF(Z62="","",IF(Z62=work!$A$7,work!$B$7*$N62/2,IF(Z62=work!$A$8,work!$B$8*$N62/2,IF(Z62=work!$A$9,work!$B$9*$N62/2)))))</f>
        <v/>
      </c>
      <c r="AS62" s="8" t="str">
        <f>IF($I62&lt;&gt;work!$A$2,"",IF(AA62="","",IF(AA62=work!$A$7,work!$B$7*$N62/2,IF(AA62=work!$A$8,work!$B$8*$N62/2,IF(AA62=work!$A$9,work!$B$9*$N62/2)))))</f>
        <v/>
      </c>
      <c r="AT62" s="8" t="str">
        <f>IF($I62&lt;&gt;work!$A$2,"",IF(AB62="","",IF(AB62=work!$A$7,work!$B$7*$N62/2,IF(AB62=work!$A$8,work!$B$8*$N62/2,IF(AB62=work!$A$9,work!$B$9*$N62/2)))))</f>
        <v/>
      </c>
      <c r="AU62" s="8" t="str">
        <f>IF($I62&lt;&gt;work!$A$2,"",IF(AC62="","",IF(AC62=work!$A$7,work!$B$7*$N62/2,IF(AC62=work!$A$8,work!$B$8*$N62/2,IF(AC62=work!$A$9,work!$B$9*$N62/2)))))</f>
        <v/>
      </c>
      <c r="AV62" s="35" t="str">
        <f>IF($I62&lt;&gt;work!$A$2,"",IF(AD62="","",IF(AD62=work!$A$7,work!$B$7*$N62/2,IF(AD62=work!$A$8,work!$B$8*$N62/2,IF(AD62=work!$A$9,work!$B$9*$N62/2)))))</f>
        <v/>
      </c>
      <c r="AW62" s="38">
        <f>COUNTIF(V62:AD62,work!$A$7)*work!$B$7+COUNTIF(V62:AD62,work!$A$8)*work!$B$8+COUNTIF(V62:AD62,work!$A$9)*work!$B$9</f>
        <v>0.8</v>
      </c>
      <c r="AX62" s="16" t="str">
        <f t="shared" si="7"/>
        <v>OK</v>
      </c>
    </row>
    <row r="63" spans="2:51" ht="20" customHeight="1">
      <c r="B63" s="236"/>
      <c r="C63" s="237"/>
      <c r="D63" s="236"/>
      <c r="E63" s="237"/>
      <c r="F63" s="218"/>
      <c r="G63" s="219"/>
      <c r="H63" s="102" t="s">
        <v>32</v>
      </c>
      <c r="I63" s="118"/>
      <c r="J63" s="38"/>
      <c r="K63" s="11">
        <v>2</v>
      </c>
      <c r="L63" s="8"/>
      <c r="M63" s="35"/>
      <c r="N63" s="38"/>
      <c r="O63" s="11">
        <v>2</v>
      </c>
      <c r="P63" s="8"/>
      <c r="Q63" s="35"/>
      <c r="R63" s="38">
        <f>IF($I63=work!$A$2,IF($I$21=work!$B$2,J63,IF($I$21=work!$B$3,N63,0)),0)</f>
        <v>0</v>
      </c>
      <c r="S63" s="8">
        <f>IF($I63=work!$A$2,IF($I$21=work!$B$2,K63,IF($I$21=work!$B$3,O63,0)),0)</f>
        <v>0</v>
      </c>
      <c r="T63" s="8">
        <f>IF($I63=work!$A$2,IF($I$21=work!$B$2,L63,IF($I$21=work!$B$3,P63,0)),0)</f>
        <v>0</v>
      </c>
      <c r="U63" s="35">
        <f>IF($I63=work!$A$2,IF($I$21=work!$B$2,M63,IF($I$21=work!$B$3,Q63,0)),0)</f>
        <v>0</v>
      </c>
      <c r="V63" s="38"/>
      <c r="W63" s="8" t="s">
        <v>130</v>
      </c>
      <c r="X63" s="8" t="s">
        <v>134</v>
      </c>
      <c r="Y63" s="8"/>
      <c r="Z63" s="8"/>
      <c r="AA63" s="8"/>
      <c r="AB63" s="8"/>
      <c r="AC63" s="8"/>
      <c r="AD63" s="35"/>
      <c r="AE63" s="38" t="str">
        <f>IF($I63&lt;&gt;work!$A$2,"",IF(V63="","",IF(V63=work!$A$7,work!$B$7*$K63/2,IF(V63=work!$A$8,work!$B$8*$K63/2,IF(V63=work!$A$9,work!$B$9*$K63/2)))))</f>
        <v/>
      </c>
      <c r="AF63" s="8" t="str">
        <f>IF($I63&lt;&gt;work!$A$2,"",IF(W63="","",IF(W63=work!$A$7,work!$B$7*$K63/2,IF(W63=work!$A$8,work!$B$8*$K63/2,IF(W63=work!$A$9,work!$B$9*$K63/2)))))</f>
        <v/>
      </c>
      <c r="AG63" s="8" t="str">
        <f>IF($I63&lt;&gt;work!$A$2,"",IF(X63="","",IF(X63=work!$A$7,work!$B$7*$K63/2,IF(X63=work!$A$8,work!$B$8*$K63/2,IF(X63=work!$A$9,work!$B$9*$K63/2)))))</f>
        <v/>
      </c>
      <c r="AH63" s="8" t="str">
        <f>IF($I63&lt;&gt;work!$A$2,"",IF(Y63="","",IF(Y63=work!$A$7,work!$B$7*$K63/2,IF(Y63=work!$A$8,work!$B$8*$K63/2,IF(Y63=work!$A$9,work!$B$9*$K63/2)))))</f>
        <v/>
      </c>
      <c r="AI63" s="8" t="str">
        <f>IF($I63&lt;&gt;work!$A$2,"",IF(Z63="","",IF(Z63=work!$A$7,work!$B$7*$K63/2,IF(Z63=work!$A$8,work!$B$8*$K63/2,IF(Z63=work!$A$9,work!$B$9*$K63/2)))))</f>
        <v/>
      </c>
      <c r="AJ63" s="8" t="str">
        <f>IF($I63&lt;&gt;work!$A$2,"",IF(AA63="","",IF(AA63=work!$A$7,work!$B$7*$K63/2,IF(AA63=work!$A$8,work!$B$8*$K63/2,IF(AA63=work!$A$9,work!$B$9*$K63/2)))))</f>
        <v/>
      </c>
      <c r="AK63" s="8" t="str">
        <f>IF($I63&lt;&gt;work!$A$2,"",IF(AB63="","",IF(AB63=work!$A$7,work!$B$7*$K63/2,IF(AB63=work!$A$8,work!$B$8*$K63/2,IF(AB63=work!$A$9,work!$B$9*$K63/2)))))</f>
        <v/>
      </c>
      <c r="AL63" s="8" t="str">
        <f>IF($I63&lt;&gt;work!$A$2,"",IF(AC63="","",IF(AC63=work!$A$7,work!$B$7*$K63/2,IF(AC63=work!$A$8,work!$B$8*$K63/2,IF(AC63=work!$A$9,work!$B$9*$K63/2)))))</f>
        <v/>
      </c>
      <c r="AM63" s="35" t="str">
        <f>IF($I63&lt;&gt;work!$A$2,"",IF(AD63="","",IF(AD63=work!$A$7,work!$B$7*$K63/2,IF(AD63=work!$A$8,work!$B$8*$K63/2,IF(AD63=work!$A$9,work!$B$9*$K63/2)))))</f>
        <v/>
      </c>
      <c r="AN63" s="38" t="str">
        <f>IF($I63&lt;&gt;work!$A$2,"",IF(V63="","",IF(V63=work!$A$7,work!$B$7*$N63/2,IF(V63=work!$A$8,work!$B$8*$N63/2,IF(V63=work!$A$9,work!$B$9*$N63/2)))))</f>
        <v/>
      </c>
      <c r="AO63" s="8" t="str">
        <f>IF($I63&lt;&gt;work!$A$2,"",IF(W63="","",IF(W63=work!$A$7,work!$B$7*$N63/2,IF(W63=work!$A$8,work!$B$8*$N63/2,IF(W63=work!$A$9,work!$B$9*$N63/2)))))</f>
        <v/>
      </c>
      <c r="AP63" s="8" t="str">
        <f>IF($I63&lt;&gt;work!$A$2,"",IF(X63="","",IF(X63=work!$A$7,work!$B$7*$N63/2,IF(X63=work!$A$8,work!$B$8*$N63/2,IF(X63=work!$A$9,work!$B$9*$N63/2)))))</f>
        <v/>
      </c>
      <c r="AQ63" s="8" t="str">
        <f>IF($I63&lt;&gt;work!$A$2,"",IF(Y63="","",IF(Y63=work!$A$7,work!$B$7*$N63/2,IF(Y63=work!$A$8,work!$B$8*$N63/2,IF(Y63=work!$A$9,work!$B$9*$N63/2)))))</f>
        <v/>
      </c>
      <c r="AR63" s="8" t="str">
        <f>IF($I63&lt;&gt;work!$A$2,"",IF(Z63="","",IF(Z63=work!$A$7,work!$B$7*$N63/2,IF(Z63=work!$A$8,work!$B$8*$N63/2,IF(Z63=work!$A$9,work!$B$9*$N63/2)))))</f>
        <v/>
      </c>
      <c r="AS63" s="8" t="str">
        <f>IF($I63&lt;&gt;work!$A$2,"",IF(AA63="","",IF(AA63=work!$A$7,work!$B$7*$N63/2,IF(AA63=work!$A$8,work!$B$8*$N63/2,IF(AA63=work!$A$9,work!$B$9*$N63/2)))))</f>
        <v/>
      </c>
      <c r="AT63" s="8" t="str">
        <f>IF($I63&lt;&gt;work!$A$2,"",IF(AB63="","",IF(AB63=work!$A$7,work!$B$7*$N63/2,IF(AB63=work!$A$8,work!$B$8*$N63/2,IF(AB63=work!$A$9,work!$B$9*$N63/2)))))</f>
        <v/>
      </c>
      <c r="AU63" s="8" t="str">
        <f>IF($I63&lt;&gt;work!$A$2,"",IF(AC63="","",IF(AC63=work!$A$7,work!$B$7*$N63/2,IF(AC63=work!$A$8,work!$B$8*$N63/2,IF(AC63=work!$A$9,work!$B$9*$N63/2)))))</f>
        <v/>
      </c>
      <c r="AV63" s="35" t="str">
        <f>IF($I63&lt;&gt;work!$A$2,"",IF(AD63="","",IF(AD63=work!$A$7,work!$B$7*$N63/2,IF(AD63=work!$A$8,work!$B$8*$N63/2,IF(AD63=work!$A$9,work!$B$9*$N63/2)))))</f>
        <v/>
      </c>
      <c r="AW63" s="38">
        <f>COUNTIF(V63:AD63,work!$A$7)*work!$B$7+COUNTIF(V63:AD63,work!$A$8)*work!$B$8+COUNTIF(V63:AD63,work!$A$9)*work!$B$9</f>
        <v>0.8</v>
      </c>
      <c r="AX63" s="16" t="str">
        <f t="shared" si="7"/>
        <v>OK</v>
      </c>
    </row>
    <row r="64" spans="2:51" ht="20" customHeight="1">
      <c r="B64" s="236"/>
      <c r="C64" s="237"/>
      <c r="D64" s="236"/>
      <c r="E64" s="237"/>
      <c r="F64" s="218"/>
      <c r="G64" s="219"/>
      <c r="H64" s="183" t="s">
        <v>102</v>
      </c>
      <c r="I64" s="118"/>
      <c r="J64" s="34">
        <v>2</v>
      </c>
      <c r="K64" s="8"/>
      <c r="L64" s="8"/>
      <c r="M64" s="35"/>
      <c r="N64" s="34">
        <v>2</v>
      </c>
      <c r="O64" s="8"/>
      <c r="P64" s="8"/>
      <c r="Q64" s="35"/>
      <c r="R64" s="38">
        <f>IF($I64=work!$A$2,IF($I$21=work!$B$2,J64,IF($I$21=work!$B$3,N64,0)),0)</f>
        <v>0</v>
      </c>
      <c r="S64" s="8">
        <f>IF($I64=work!$A$2,IF($I$21=work!$B$2,K64,IF($I$21=work!$B$3,O64,0)),0)</f>
        <v>0</v>
      </c>
      <c r="T64" s="8">
        <f>IF($I64=work!$A$2,IF($I$21=work!$B$2,L64,IF($I$21=work!$B$3,P64,0)),0)</f>
        <v>0</v>
      </c>
      <c r="U64" s="35">
        <f>IF($I64=work!$A$2,IF($I$21=work!$B$2,M64,IF($I$21=work!$B$3,Q64,0)),0)</f>
        <v>0</v>
      </c>
      <c r="V64" s="38"/>
      <c r="W64" s="8"/>
      <c r="X64" s="8" t="s">
        <v>122</v>
      </c>
      <c r="Y64" s="8" t="s">
        <v>130</v>
      </c>
      <c r="Z64" s="8"/>
      <c r="AA64" s="8"/>
      <c r="AB64" s="8"/>
      <c r="AC64" s="8"/>
      <c r="AD64" s="35"/>
      <c r="AE64" s="38" t="str">
        <f>IF($I64&lt;&gt;work!$A$2,"",IF(V64="","",IF(V64=work!$A$7,work!$B$7*$J64/2,IF(V64=work!$A$8,work!$B$8*$J64/2,IF(V64=work!$A$9,work!$B$9*$J64/2)))))</f>
        <v/>
      </c>
      <c r="AF64" s="8" t="str">
        <f>IF($I64&lt;&gt;work!$A$2,"",IF(W64="","",IF(W64=work!$A$7,work!$B$7*$J64/2,IF(W64=work!$A$8,work!$B$8*$J64/2,IF(W64=work!$A$9,work!$B$9*$J64/2)))))</f>
        <v/>
      </c>
      <c r="AG64" s="8" t="str">
        <f>IF($I64&lt;&gt;work!$A$2,"",IF(X64="","",IF(X64=work!$A$7,work!$B$7*$J64/2,IF(X64=work!$A$8,work!$B$8*$J64/2,IF(X64=work!$A$9,work!$B$9*$J64/2)))))</f>
        <v/>
      </c>
      <c r="AH64" s="8" t="str">
        <f>IF($I64&lt;&gt;work!$A$2,"",IF(Y64="","",IF(Y64=work!$A$7,work!$B$7*$J64/2,IF(Y64=work!$A$8,work!$B$8*$J64/2,IF(Y64=work!$A$9,work!$B$9*$J64/2)))))</f>
        <v/>
      </c>
      <c r="AI64" s="8" t="str">
        <f>IF($I64&lt;&gt;work!$A$2,"",IF(Z64="","",IF(Z64=work!$A$7,work!$B$7*$J64/2,IF(Z64=work!$A$8,work!$B$8*$J64/2,IF(Z64=work!$A$9,work!$B$9*$J64/2)))))</f>
        <v/>
      </c>
      <c r="AJ64" s="8" t="str">
        <f>IF($I64&lt;&gt;work!$A$2,"",IF(AA64="","",IF(AA64=work!$A$7,work!$B$7*$J64/2,IF(AA64=work!$A$8,work!$B$8*$J64/2,IF(AA64=work!$A$9,work!$B$9*$J64/2)))))</f>
        <v/>
      </c>
      <c r="AK64" s="8" t="str">
        <f>IF($I64&lt;&gt;work!$A$2,"",IF(AB64="","",IF(AB64=work!$A$7,work!$B$7*$J64/2,IF(AB64=work!$A$8,work!$B$8*$J64/2,IF(AB64=work!$A$9,work!$B$9*$J64/2)))))</f>
        <v/>
      </c>
      <c r="AL64" s="8" t="str">
        <f>IF($I64&lt;&gt;work!$A$2,"",IF(AC64="","",IF(AC64=work!$A$7,work!$B$7*$J64/2,IF(AC64=work!$A$8,work!$B$8*$J64/2,IF(AC64=work!$A$9,work!$B$9*$J64/2)))))</f>
        <v/>
      </c>
      <c r="AM64" s="35" t="str">
        <f>IF($I64&lt;&gt;work!$A$2,"",IF(AD64="","",IF(AD64=work!$A$7,work!$B$7*$J64/2,IF(AD64=work!$A$8,work!$B$8*$J64/2,IF(AD64=work!$A$9,work!$B$9*$J64/2)))))</f>
        <v/>
      </c>
      <c r="AN64" s="38" t="str">
        <f>IF($I64&lt;&gt;work!$A$2,"",IF(V64="","",IF(V64=work!$A$7,work!$B$7*$N64/2,IF(V64=work!$A$8,work!$B$8*$N64/2,IF(V64=work!$A$9,work!$B$9*$N64/2)))))</f>
        <v/>
      </c>
      <c r="AO64" s="8" t="str">
        <f>IF($I64&lt;&gt;work!$A$2,"",IF(W64="","",IF(W64=work!$A$7,work!$B$7*$N64/2,IF(W64=work!$A$8,work!$B$8*$N64/2,IF(W64=work!$A$9,work!$B$9*$N64/2)))))</f>
        <v/>
      </c>
      <c r="AP64" s="8" t="str">
        <f>IF($I64&lt;&gt;work!$A$2,"",IF(X64="","",IF(X64=work!$A$7,work!$B$7*$N64/2,IF(X64=work!$A$8,work!$B$8*$N64/2,IF(X64=work!$A$9,work!$B$9*$N64/2)))))</f>
        <v/>
      </c>
      <c r="AQ64" s="8" t="str">
        <f>IF($I64&lt;&gt;work!$A$2,"",IF(Y64="","",IF(Y64=work!$A$7,work!$B$7*$N64/2,IF(Y64=work!$A$8,work!$B$8*$N64/2,IF(Y64=work!$A$9,work!$B$9*$N64/2)))))</f>
        <v/>
      </c>
      <c r="AR64" s="8" t="str">
        <f>IF($I64&lt;&gt;work!$A$2,"",IF(Z64="","",IF(Z64=work!$A$7,work!$B$7*$N64/2,IF(Z64=work!$A$8,work!$B$8*$N64/2,IF(Z64=work!$A$9,work!$B$9*$N64/2)))))</f>
        <v/>
      </c>
      <c r="AS64" s="8" t="str">
        <f>IF($I64&lt;&gt;work!$A$2,"",IF(AA64="","",IF(AA64=work!$A$7,work!$B$7*$N64/2,IF(AA64=work!$A$8,work!$B$8*$N64/2,IF(AA64=work!$A$9,work!$B$9*$N64/2)))))</f>
        <v/>
      </c>
      <c r="AT64" s="8" t="str">
        <f>IF($I64&lt;&gt;work!$A$2,"",IF(AB64="","",IF(AB64=work!$A$7,work!$B$7*$N64/2,IF(AB64=work!$A$8,work!$B$8*$N64/2,IF(AB64=work!$A$9,work!$B$9*$N64/2)))))</f>
        <v/>
      </c>
      <c r="AU64" s="8" t="str">
        <f>IF($I64&lt;&gt;work!$A$2,"",IF(AC64="","",IF(AC64=work!$A$7,work!$B$7*$N64/2,IF(AC64=work!$A$8,work!$B$8*$N64/2,IF(AC64=work!$A$9,work!$B$9*$N64/2)))))</f>
        <v/>
      </c>
      <c r="AV64" s="35" t="str">
        <f>IF($I64&lt;&gt;work!$A$2,"",IF(AD64="","",IF(AD64=work!$A$7,work!$B$7*$N64/2,IF(AD64=work!$A$8,work!$B$8*$N64/2,IF(AD64=work!$A$9,work!$B$9*$N64/2)))))</f>
        <v/>
      </c>
      <c r="AW64" s="38">
        <f>COUNTIF(V64:AD64,work!$A$7)*work!$B$7+COUNTIF(V64:AD64,work!$A$8)*work!$B$8+COUNTIF(V64:AD64,work!$A$9)*work!$B$9</f>
        <v>0.8</v>
      </c>
      <c r="AX64" s="16" t="str">
        <f t="shared" si="7"/>
        <v>OK</v>
      </c>
    </row>
    <row r="65" spans="2:51" ht="20" customHeight="1">
      <c r="B65" s="236"/>
      <c r="C65" s="237"/>
      <c r="D65" s="236"/>
      <c r="E65" s="237"/>
      <c r="F65" s="218"/>
      <c r="G65" s="219"/>
      <c r="H65" s="108" t="s">
        <v>103</v>
      </c>
      <c r="I65" s="118"/>
      <c r="J65" s="38"/>
      <c r="K65" s="8"/>
      <c r="L65" s="8"/>
      <c r="M65" s="35">
        <v>2</v>
      </c>
      <c r="N65" s="38"/>
      <c r="O65" s="8"/>
      <c r="P65" s="12">
        <v>2</v>
      </c>
      <c r="Q65" s="35"/>
      <c r="R65" s="38">
        <f>IF($I65=work!$A$2,IF($I$21=work!$B$2,J65,IF($I$21=work!$B$3,N65,0)),0)</f>
        <v>0</v>
      </c>
      <c r="S65" s="8">
        <f>IF($I65=work!$A$2,IF($I$21=work!$B$2,K65,IF($I$21=work!$B$3,O65,0)),0)</f>
        <v>0</v>
      </c>
      <c r="T65" s="8">
        <f>IF($I65=work!$A$2,IF($I$21=work!$B$2,L65,IF($I$21=work!$B$3,P65,0)),0)</f>
        <v>0</v>
      </c>
      <c r="U65" s="35">
        <f>IF($I65=work!$A$2,IF($I$21=work!$B$2,M65,IF($I$21=work!$B$3,Q65,0)),0)</f>
        <v>0</v>
      </c>
      <c r="V65" s="38"/>
      <c r="W65" s="8"/>
      <c r="X65" s="8" t="s">
        <v>122</v>
      </c>
      <c r="Y65" s="8" t="s">
        <v>130</v>
      </c>
      <c r="Z65" s="8"/>
      <c r="AA65" s="8"/>
      <c r="AB65" s="8"/>
      <c r="AC65" s="8"/>
      <c r="AD65" s="35"/>
      <c r="AE65" s="38" t="str">
        <f>IF($I65&lt;&gt;work!$A$2,"",IF(V65="","",IF(V65=work!$A$7,work!$B$7*$M65/2,IF(V65=work!$A$8,work!$B$8*$M65/2,IF(V65=work!$A$9,work!$B$9*$M65/2)))))</f>
        <v/>
      </c>
      <c r="AF65" s="8" t="str">
        <f>IF($I65&lt;&gt;work!$A$2,"",IF(W65="","",IF(W65=work!$A$7,work!$B$7*$M65/2,IF(W65=work!$A$8,work!$B$8*$M65/2,IF(W65=work!$A$9,work!$B$9*$M65/2)))))</f>
        <v/>
      </c>
      <c r="AG65" s="8" t="str">
        <f>IF($I65&lt;&gt;work!$A$2,"",IF(X65="","",IF(X65=work!$A$7,work!$B$7*$M65/2,IF(X65=work!$A$8,work!$B$8*$M65/2,IF(X65=work!$A$9,work!$B$9*$M65/2)))))</f>
        <v/>
      </c>
      <c r="AH65" s="8" t="str">
        <f>IF($I65&lt;&gt;work!$A$2,"",IF(Y65="","",IF(Y65=work!$A$7,work!$B$7*$M65/2,IF(Y65=work!$A$8,work!$B$8*$M65/2,IF(Y65=work!$A$9,work!$B$9*$M65/2)))))</f>
        <v/>
      </c>
      <c r="AI65" s="8" t="str">
        <f>IF($I65&lt;&gt;work!$A$2,"",IF(Z65="","",IF(Z65=work!$A$7,work!$B$7*$M65/2,IF(Z65=work!$A$8,work!$B$8*$M65/2,IF(Z65=work!$A$9,work!$B$9*$M65/2)))))</f>
        <v/>
      </c>
      <c r="AJ65" s="8" t="str">
        <f>IF($I65&lt;&gt;work!$A$2,"",IF(AA65="","",IF(AA65=work!$A$7,work!$B$7*$M65/2,IF(AA65=work!$A$8,work!$B$8*$M65/2,IF(AA65=work!$A$9,work!$B$9*$M65/2)))))</f>
        <v/>
      </c>
      <c r="AK65" s="8" t="str">
        <f>IF($I65&lt;&gt;work!$A$2,"",IF(AB65="","",IF(AB65=work!$A$7,work!$B$7*$M65/2,IF(AB65=work!$A$8,work!$B$8*$M65/2,IF(AB65=work!$A$9,work!$B$9*$M65/2)))))</f>
        <v/>
      </c>
      <c r="AL65" s="8" t="str">
        <f>IF($I65&lt;&gt;work!$A$2,"",IF(AC65="","",IF(AC65=work!$A$7,work!$B$7*$M65/2,IF(AC65=work!$A$8,work!$B$8*$M65/2,IF(AC65=work!$A$9,work!$B$9*$M65/2)))))</f>
        <v/>
      </c>
      <c r="AM65" s="35" t="str">
        <f>IF($I65&lt;&gt;work!$A$2,"",IF(AD65="","",IF(AD65=work!$A$7,work!$B$7*$M65/2,IF(AD65=work!$A$8,work!$B$8*$M65/2,IF(AD65=work!$A$9,work!$B$9*$M65/2)))))</f>
        <v/>
      </c>
      <c r="AN65" s="38"/>
      <c r="AO65" s="8"/>
      <c r="AP65" s="8"/>
      <c r="AQ65" s="8"/>
      <c r="AR65" s="8"/>
      <c r="AS65" s="8"/>
      <c r="AT65" s="8"/>
      <c r="AU65" s="8"/>
      <c r="AV65" s="35"/>
      <c r="AW65" s="38">
        <f>COUNTIF(V65:AD65,work!$A$7)*work!$B$7+COUNTIF(V65:AD65,work!$A$8)*work!$B$8+COUNTIF(V65:AD65,work!$A$9)*work!$B$9</f>
        <v>0.8</v>
      </c>
      <c r="AX65" s="16" t="str">
        <f t="shared" si="7"/>
        <v>OK</v>
      </c>
    </row>
    <row r="66" spans="2:51" ht="20" customHeight="1">
      <c r="B66" s="236"/>
      <c r="C66" s="237"/>
      <c r="D66" s="236"/>
      <c r="E66" s="237"/>
      <c r="F66" s="218"/>
      <c r="G66" s="219"/>
      <c r="H66" s="102" t="s">
        <v>3</v>
      </c>
      <c r="I66" s="118"/>
      <c r="J66" s="34">
        <v>2</v>
      </c>
      <c r="K66" s="8"/>
      <c r="L66" s="8"/>
      <c r="M66" s="35"/>
      <c r="N66" s="34">
        <v>2</v>
      </c>
      <c r="O66" s="8"/>
      <c r="P66" s="8"/>
      <c r="Q66" s="35"/>
      <c r="R66" s="38">
        <f>IF($I66=work!$A$2,IF($I$21=work!$B$2,J66,IF($I$21=work!$B$3,N66,0)),0)</f>
        <v>0</v>
      </c>
      <c r="S66" s="8">
        <f>IF($I66=work!$A$2,IF($I$21=work!$B$2,K66,IF($I$21=work!$B$3,O66,0)),0)</f>
        <v>0</v>
      </c>
      <c r="T66" s="8">
        <f>IF($I66=work!$A$2,IF($I$21=work!$B$2,L66,IF($I$21=work!$B$3,P66,0)),0)</f>
        <v>0</v>
      </c>
      <c r="U66" s="35">
        <f>IF($I66=work!$A$2,IF($I$21=work!$B$2,M66,IF($I$21=work!$B$3,Q66,0)),0)</f>
        <v>0</v>
      </c>
      <c r="V66" s="38" t="s">
        <v>122</v>
      </c>
      <c r="W66" s="8"/>
      <c r="X66" s="8"/>
      <c r="Y66" s="8"/>
      <c r="Z66" s="8" t="s">
        <v>130</v>
      </c>
      <c r="AA66" s="8"/>
      <c r="AB66" s="8"/>
      <c r="AC66" s="8"/>
      <c r="AD66" s="35"/>
      <c r="AE66" s="38" t="str">
        <f>IF($I66&lt;&gt;work!$A$2,"",IF(V66="","",IF(V66=work!$A$7,work!$B$7*$J66/2,IF(V66=work!$A$8,work!$B$8*$J66/2,IF(V66=work!$A$9,work!$B$9*$J66/2)))))</f>
        <v/>
      </c>
      <c r="AF66" s="8" t="str">
        <f>IF($I66&lt;&gt;work!$A$2,"",IF(W66="","",IF(W66=work!$A$7,work!$B$7*$J66/2,IF(W66=work!$A$8,work!$B$8*$J66/2,IF(W66=work!$A$9,work!$B$9*$J66/2)))))</f>
        <v/>
      </c>
      <c r="AG66" s="8" t="str">
        <f>IF($I66&lt;&gt;work!$A$2,"",IF(X66="","",IF(X66=work!$A$7,work!$B$7*$J66/2,IF(X66=work!$A$8,work!$B$8*$J66/2,IF(X66=work!$A$9,work!$B$9*$J66/2)))))</f>
        <v/>
      </c>
      <c r="AH66" s="8" t="str">
        <f>IF($I66&lt;&gt;work!$A$2,"",IF(Y66="","",IF(Y66=work!$A$7,work!$B$7*$J66/2,IF(Y66=work!$A$8,work!$B$8*$J66/2,IF(Y66=work!$A$9,work!$B$9*$J66/2)))))</f>
        <v/>
      </c>
      <c r="AI66" s="8" t="str">
        <f>IF($I66&lt;&gt;work!$A$2,"",IF(Z66="","",IF(Z66=work!$A$7,work!$B$7*$J66/2,IF(Z66=work!$A$8,work!$B$8*$J66/2,IF(Z66=work!$A$9,work!$B$9*$J66/2)))))</f>
        <v/>
      </c>
      <c r="AJ66" s="8" t="str">
        <f>IF($I66&lt;&gt;work!$A$2,"",IF(AA66="","",IF(AA66=work!$A$7,work!$B$7*$J66/2,IF(AA66=work!$A$8,work!$B$8*$J66/2,IF(AA66=work!$A$9,work!$B$9*$J66/2)))))</f>
        <v/>
      </c>
      <c r="AK66" s="8" t="str">
        <f>IF($I66&lt;&gt;work!$A$2,"",IF(AB66="","",IF(AB66=work!$A$7,work!$B$7*$J66/2,IF(AB66=work!$A$8,work!$B$8*$J66/2,IF(AB66=work!$A$9,work!$B$9*$J66/2)))))</f>
        <v/>
      </c>
      <c r="AL66" s="8" t="str">
        <f>IF($I66&lt;&gt;work!$A$2,"",IF(AC66="","",IF(AC66=work!$A$7,work!$B$7*$J66/2,IF(AC66=work!$A$8,work!$B$8*$J66/2,IF(AC66=work!$A$9,work!$B$9*$J66/2)))))</f>
        <v/>
      </c>
      <c r="AM66" s="35" t="str">
        <f>IF($I66&lt;&gt;work!$A$2,"",IF(AD66="","",IF(AD66=work!$A$7,work!$B$7*$J66/2,IF(AD66=work!$A$8,work!$B$8*$J66/2,IF(AD66=work!$A$9,work!$B$9*$J66/2)))))</f>
        <v/>
      </c>
      <c r="AN66" s="38" t="str">
        <f>IF($I66&lt;&gt;work!$A$2,"",IF(V66="","",IF(V66=work!$A$7,work!$B$7*$N66/2,IF(V66=work!$A$8,work!$B$8*$N66/2,IF(V66=work!$A$9,work!$B$9*$N66/2)))))</f>
        <v/>
      </c>
      <c r="AO66" s="8" t="str">
        <f>IF($I66&lt;&gt;work!$A$2,"",IF(W66="","",IF(W66=work!$A$7,work!$B$7*$N66/2,IF(W66=work!$A$8,work!$B$8*$N66/2,IF(W66=work!$A$9,work!$B$9*$N66/2)))))</f>
        <v/>
      </c>
      <c r="AP66" s="8" t="str">
        <f>IF($I66&lt;&gt;work!$A$2,"",IF(X66="","",IF(X66=work!$A$7,work!$B$7*$N66/2,IF(X66=work!$A$8,work!$B$8*$N66/2,IF(X66=work!$A$9,work!$B$9*$N66/2)))))</f>
        <v/>
      </c>
      <c r="AQ66" s="8" t="str">
        <f>IF($I66&lt;&gt;work!$A$2,"",IF(Y66="","",IF(Y66=work!$A$7,work!$B$7*$N66/2,IF(Y66=work!$A$8,work!$B$8*$N66/2,IF(Y66=work!$A$9,work!$B$9*$N66/2)))))</f>
        <v/>
      </c>
      <c r="AR66" s="8" t="str">
        <f>IF($I66&lt;&gt;work!$A$2,"",IF(Z66="","",IF(Z66=work!$A$7,work!$B$7*$N66/2,IF(Z66=work!$A$8,work!$B$8*$N66/2,IF(Z66=work!$A$9,work!$B$9*$N66/2)))))</f>
        <v/>
      </c>
      <c r="AS66" s="8" t="str">
        <f>IF($I66&lt;&gt;work!$A$2,"",IF(AA66="","",IF(AA66=work!$A$7,work!$B$7*$N66/2,IF(AA66=work!$A$8,work!$B$8*$N66/2,IF(AA66=work!$A$9,work!$B$9*$N66/2)))))</f>
        <v/>
      </c>
      <c r="AT66" s="8" t="str">
        <f>IF($I66&lt;&gt;work!$A$2,"",IF(AB66="","",IF(AB66=work!$A$7,work!$B$7*$N66/2,IF(AB66=work!$A$8,work!$B$8*$N66/2,IF(AB66=work!$A$9,work!$B$9*$N66/2)))))</f>
        <v/>
      </c>
      <c r="AU66" s="8" t="str">
        <f>IF($I66&lt;&gt;work!$A$2,"",IF(AC66="","",IF(AC66=work!$A$7,work!$B$7*$N66/2,IF(AC66=work!$A$8,work!$B$8*$N66/2,IF(AC66=work!$A$9,work!$B$9*$N66/2)))))</f>
        <v/>
      </c>
      <c r="AV66" s="35" t="str">
        <f>IF($I66&lt;&gt;work!$A$2,"",IF(AD66="","",IF(AD66=work!$A$7,work!$B$7*$N66/2,IF(AD66=work!$A$8,work!$B$8*$N66/2,IF(AD66=work!$A$9,work!$B$9*$N66/2)))))</f>
        <v/>
      </c>
      <c r="AW66" s="38">
        <f>COUNTIF(V66:AD66,work!$A$7)*work!$B$7+COUNTIF(V66:AD66,work!$A$8)*work!$B$8+COUNTIF(V66:AD66,work!$A$9)*work!$B$9</f>
        <v>0.8</v>
      </c>
      <c r="AX66" s="16" t="str">
        <f t="shared" si="7"/>
        <v>OK</v>
      </c>
    </row>
    <row r="67" spans="2:51" ht="20" customHeight="1">
      <c r="B67" s="236"/>
      <c r="C67" s="237"/>
      <c r="D67" s="236"/>
      <c r="E67" s="237"/>
      <c r="F67" s="218"/>
      <c r="G67" s="219"/>
      <c r="H67" s="102" t="s">
        <v>52</v>
      </c>
      <c r="I67" s="118"/>
      <c r="J67" s="34">
        <v>1</v>
      </c>
      <c r="K67" s="8"/>
      <c r="L67" s="8"/>
      <c r="M67" s="35"/>
      <c r="N67" s="34">
        <v>1</v>
      </c>
      <c r="O67" s="8"/>
      <c r="P67" s="8"/>
      <c r="Q67" s="35"/>
      <c r="R67" s="38">
        <f>IF($I67=work!$A$2,IF($I$21=work!$B$2,J67,IF($I$21=work!$B$3,N67,0)),0)</f>
        <v>0</v>
      </c>
      <c r="S67" s="8">
        <f>IF($I67=work!$A$2,IF($I$21=work!$B$2,K67,IF($I$21=work!$B$3,O67,0)),0)</f>
        <v>0</v>
      </c>
      <c r="T67" s="8">
        <f>IF($I67=work!$A$2,IF($I$21=work!$B$2,L67,IF($I$21=work!$B$3,P67,0)),0)</f>
        <v>0</v>
      </c>
      <c r="U67" s="35">
        <f>IF($I67=work!$A$2,IF($I$21=work!$B$2,M67,IF($I$21=work!$B$3,Q67,0)),0)</f>
        <v>0</v>
      </c>
      <c r="V67" s="38"/>
      <c r="W67" s="8"/>
      <c r="X67" s="8" t="s">
        <v>138</v>
      </c>
      <c r="Y67" s="8"/>
      <c r="Z67" s="8"/>
      <c r="AA67" s="8"/>
      <c r="AB67" s="8" t="s">
        <v>138</v>
      </c>
      <c r="AC67" s="8" t="s">
        <v>133</v>
      </c>
      <c r="AD67" s="35" t="s">
        <v>133</v>
      </c>
      <c r="AE67" s="38" t="str">
        <f>IF($I67&lt;&gt;work!$A$2,"",IF(V67="","",IF(V67=work!$A$7,work!$B$7*$J67/2,IF(V67=work!$A$8,work!$B$8*$J67/2,IF(V67=work!$A$9,work!$B$9*$J67/2)))))</f>
        <v/>
      </c>
      <c r="AF67" s="8" t="str">
        <f>IF($I67&lt;&gt;work!$A$2,"",IF(W67="","",IF(W67=work!$A$7,work!$B$7*$J67/2,IF(W67=work!$A$8,work!$B$8*$J67/2,IF(W67=work!$A$9,work!$B$9*$J67/2)))))</f>
        <v/>
      </c>
      <c r="AG67" s="8" t="str">
        <f>IF($I67&lt;&gt;work!$A$2,"",IF(X67="","",IF(X67=work!$A$7,work!$B$7*$J67/2,IF(X67=work!$A$8,work!$B$8*$J67/2,IF(X67=work!$A$9,work!$B$9*$J67/2)))))</f>
        <v/>
      </c>
      <c r="AH67" s="8" t="str">
        <f>IF($I67&lt;&gt;work!$A$2,"",IF(Y67="","",IF(Y67=work!$A$7,work!$B$7*$J67/2,IF(Y67=work!$A$8,work!$B$8*$J67/2,IF(Y67=work!$A$9,work!$B$9*$J67/2)))))</f>
        <v/>
      </c>
      <c r="AI67" s="8" t="str">
        <f>IF($I67&lt;&gt;work!$A$2,"",IF(Z67="","",IF(Z67=work!$A$7,work!$B$7*$J67/2,IF(Z67=work!$A$8,work!$B$8*$J67/2,IF(Z67=work!$A$9,work!$B$9*$J67/2)))))</f>
        <v/>
      </c>
      <c r="AJ67" s="8" t="str">
        <f>IF($I67&lt;&gt;work!$A$2,"",IF(AA67="","",IF(AA67=work!$A$7,work!$B$7*$J67/2,IF(AA67=work!$A$8,work!$B$8*$J67/2,IF(AA67=work!$A$9,work!$B$9*$J67/2)))))</f>
        <v/>
      </c>
      <c r="AK67" s="8" t="str">
        <f>IF($I67&lt;&gt;work!$A$2,"",IF(AB67="","",IF(AB67=work!$A$7,work!$B$7*$J67/2,IF(AB67=work!$A$8,work!$B$8*$J67/2,IF(AB67=work!$A$9,work!$B$9*$J67/2)))))</f>
        <v/>
      </c>
      <c r="AL67" s="8" t="str">
        <f>IF($I67&lt;&gt;work!$A$2,"",IF(AC67="","",IF(AC67=work!$A$7,work!$B$7*$J67/2,IF(AC67=work!$A$8,work!$B$8*$J67/2,IF(AC67=work!$A$9,work!$B$9*$J67/2)))))</f>
        <v/>
      </c>
      <c r="AM67" s="35" t="str">
        <f>IF($I67&lt;&gt;work!$A$2,"",IF(AD67="","",IF(AD67=work!$A$7,work!$B$7*$J67/2,IF(AD67=work!$A$8,work!$B$8*$J67/2,IF(AD67=work!$A$9,work!$B$9*$J67/2)))))</f>
        <v/>
      </c>
      <c r="AN67" s="38" t="str">
        <f>IF($I67&lt;&gt;work!$A$2,"",IF(V67="","",IF(V67=work!$A$7,work!$B$7*$N67/2,IF(V67=work!$A$8,work!$B$8*$N67/2,IF(V67=work!$A$9,work!$B$9*$N67/2)))))</f>
        <v/>
      </c>
      <c r="AO67" s="8" t="str">
        <f>IF($I67&lt;&gt;work!$A$2,"",IF(W67="","",IF(W67=work!$A$7,work!$B$7*$N67/2,IF(W67=work!$A$8,work!$B$8*$N67/2,IF(W67=work!$A$9,work!$B$9*$N67/2)))))</f>
        <v/>
      </c>
      <c r="AP67" s="8" t="str">
        <f>IF($I67&lt;&gt;work!$A$2,"",IF(X67="","",IF(X67=work!$A$7,work!$B$7*$N67/2,IF(X67=work!$A$8,work!$B$8*$N67/2,IF(X67=work!$A$9,work!$B$9*$N67/2)))))</f>
        <v/>
      </c>
      <c r="AQ67" s="8" t="str">
        <f>IF($I67&lt;&gt;work!$A$2,"",IF(Y67="","",IF(Y67=work!$A$7,work!$B$7*$N67/2,IF(Y67=work!$A$8,work!$B$8*$N67/2,IF(Y67=work!$A$9,work!$B$9*$N67/2)))))</f>
        <v/>
      </c>
      <c r="AR67" s="8" t="str">
        <f>IF($I67&lt;&gt;work!$A$2,"",IF(Z67="","",IF(Z67=work!$A$7,work!$B$7*$N67/2,IF(Z67=work!$A$8,work!$B$8*$N67/2,IF(Z67=work!$A$9,work!$B$9*$N67/2)))))</f>
        <v/>
      </c>
      <c r="AS67" s="8" t="str">
        <f>IF($I67&lt;&gt;work!$A$2,"",IF(AA67="","",IF(AA67=work!$A$7,work!$B$7*$N67/2,IF(AA67=work!$A$8,work!$B$8*$N67/2,IF(AA67=work!$A$9,work!$B$9*$N67/2)))))</f>
        <v/>
      </c>
      <c r="AT67" s="8" t="str">
        <f>IF($I67&lt;&gt;work!$A$2,"",IF(AB67="","",IF(AB67=work!$A$7,work!$B$7*$N67/2,IF(AB67=work!$A$8,work!$B$8*$N67/2,IF(AB67=work!$A$9,work!$B$9*$N67/2)))))</f>
        <v/>
      </c>
      <c r="AU67" s="8" t="str">
        <f>IF($I67&lt;&gt;work!$A$2,"",IF(AC67="","",IF(AC67=work!$A$7,work!$B$7*$N67/2,IF(AC67=work!$A$8,work!$B$8*$N67/2,IF(AC67=work!$A$9,work!$B$9*$N67/2)))))</f>
        <v/>
      </c>
      <c r="AV67" s="35" t="str">
        <f>IF($I67&lt;&gt;work!$A$2,"",IF(AD67="","",IF(AD67=work!$A$7,work!$B$7*$N67/2,IF(AD67=work!$A$8,work!$B$8*$N67/2,IF(AD67=work!$A$9,work!$B$9*$N67/2)))))</f>
        <v/>
      </c>
      <c r="AW67" s="38">
        <f>COUNTIF(V67:AD67,work!$A$7)*work!$B$7+COUNTIF(V67:AD67,work!$A$8)*work!$B$8+COUNTIF(V67:AD67,work!$A$9)*work!$B$9</f>
        <v>0.8</v>
      </c>
      <c r="AX67" s="16" t="str">
        <f t="shared" si="7"/>
        <v>OK</v>
      </c>
    </row>
    <row r="68" spans="2:51" ht="20" customHeight="1">
      <c r="B68" s="236"/>
      <c r="C68" s="237"/>
      <c r="D68" s="236"/>
      <c r="E68" s="237"/>
      <c r="F68" s="218"/>
      <c r="G68" s="219"/>
      <c r="H68" s="102" t="s">
        <v>53</v>
      </c>
      <c r="I68" s="118"/>
      <c r="J68" s="34">
        <v>2</v>
      </c>
      <c r="K68" s="8"/>
      <c r="L68" s="8"/>
      <c r="M68" s="35"/>
      <c r="N68" s="34">
        <v>2</v>
      </c>
      <c r="O68" s="8"/>
      <c r="P68" s="8"/>
      <c r="Q68" s="35"/>
      <c r="R68" s="38">
        <f>IF($I68=work!$A$2,IF($I$21=work!$B$2,J68,IF($I$21=work!$B$3,N68,0)),0)</f>
        <v>0</v>
      </c>
      <c r="S68" s="8">
        <f>IF($I68=work!$A$2,IF($I$21=work!$B$2,K68,IF($I$21=work!$B$3,O68,0)),0)</f>
        <v>0</v>
      </c>
      <c r="T68" s="8">
        <f>IF($I68=work!$A$2,IF($I$21=work!$B$2,L68,IF($I$21=work!$B$3,P68,0)),0)</f>
        <v>0</v>
      </c>
      <c r="U68" s="35">
        <f>IF($I68=work!$A$2,IF($I$21=work!$B$2,M68,IF($I$21=work!$B$3,Q68,0)),0)</f>
        <v>0</v>
      </c>
      <c r="V68" s="38"/>
      <c r="W68" s="8"/>
      <c r="X68" s="8" t="s">
        <v>138</v>
      </c>
      <c r="Y68" s="8"/>
      <c r="Z68" s="8"/>
      <c r="AA68" s="8"/>
      <c r="AB68" s="8" t="s">
        <v>138</v>
      </c>
      <c r="AC68" s="8" t="s">
        <v>133</v>
      </c>
      <c r="AD68" s="35" t="s">
        <v>133</v>
      </c>
      <c r="AE68" s="38" t="str">
        <f>IF($I68&lt;&gt;work!$A$2,"",IF(V68="","",IF(V68=work!$A$7,work!$B$7*$J68/2,IF(V68=work!$A$8,work!$B$8*$J68/2,IF(V68=work!$A$9,work!$B$9*$J68/2)))))</f>
        <v/>
      </c>
      <c r="AF68" s="8" t="str">
        <f>IF($I68&lt;&gt;work!$A$2,"",IF(W68="","",IF(W68=work!$A$7,work!$B$7*$J68/2,IF(W68=work!$A$8,work!$B$8*$J68/2,IF(W68=work!$A$9,work!$B$9*$J68/2)))))</f>
        <v/>
      </c>
      <c r="AG68" s="8" t="str">
        <f>IF($I68&lt;&gt;work!$A$2,"",IF(X68="","",IF(X68=work!$A$7,work!$B$7*$J68/2,IF(X68=work!$A$8,work!$B$8*$J68/2,IF(X68=work!$A$9,work!$B$9*$J68/2)))))</f>
        <v/>
      </c>
      <c r="AH68" s="8" t="str">
        <f>IF($I68&lt;&gt;work!$A$2,"",IF(Y68="","",IF(Y68=work!$A$7,work!$B$7*$J68/2,IF(Y68=work!$A$8,work!$B$8*$J68/2,IF(Y68=work!$A$9,work!$B$9*$J68/2)))))</f>
        <v/>
      </c>
      <c r="AI68" s="8" t="str">
        <f>IF($I68&lt;&gt;work!$A$2,"",IF(Z68="","",IF(Z68=work!$A$7,work!$B$7*$J68/2,IF(Z68=work!$A$8,work!$B$8*$J68/2,IF(Z68=work!$A$9,work!$B$9*$J68/2)))))</f>
        <v/>
      </c>
      <c r="AJ68" s="8" t="str">
        <f>IF($I68&lt;&gt;work!$A$2,"",IF(AA68="","",IF(AA68=work!$A$7,work!$B$7*$J68/2,IF(AA68=work!$A$8,work!$B$8*$J68/2,IF(AA68=work!$A$9,work!$B$9*$J68/2)))))</f>
        <v/>
      </c>
      <c r="AK68" s="8" t="str">
        <f>IF($I68&lt;&gt;work!$A$2,"",IF(AB68="","",IF(AB68=work!$A$7,work!$B$7*$J68/2,IF(AB68=work!$A$8,work!$B$8*$J68/2,IF(AB68=work!$A$9,work!$B$9*$J68/2)))))</f>
        <v/>
      </c>
      <c r="AL68" s="8" t="str">
        <f>IF($I68&lt;&gt;work!$A$2,"",IF(AC68="","",IF(AC68=work!$A$7,work!$B$7*$J68/2,IF(AC68=work!$A$8,work!$B$8*$J68/2,IF(AC68=work!$A$9,work!$B$9*$J68/2)))))</f>
        <v/>
      </c>
      <c r="AM68" s="35" t="str">
        <f>IF($I68&lt;&gt;work!$A$2,"",IF(AD68="","",IF(AD68=work!$A$7,work!$B$7*$J68/2,IF(AD68=work!$A$8,work!$B$8*$J68/2,IF(AD68=work!$A$9,work!$B$9*$J68/2)))))</f>
        <v/>
      </c>
      <c r="AN68" s="38" t="str">
        <f>IF($I68&lt;&gt;work!$A$2,"",IF(V68="","",IF(V68=work!$A$7,work!$B$7*$N68/2,IF(V68=work!$A$8,work!$B$8*$N68/2,IF(V68=work!$A$9,work!$B$9*$N68/2)))))</f>
        <v/>
      </c>
      <c r="AO68" s="8" t="str">
        <f>IF($I68&lt;&gt;work!$A$2,"",IF(W68="","",IF(W68=work!$A$7,work!$B$7*$N68/2,IF(W68=work!$A$8,work!$B$8*$N68/2,IF(W68=work!$A$9,work!$B$9*$N68/2)))))</f>
        <v/>
      </c>
      <c r="AP68" s="8" t="str">
        <f>IF($I68&lt;&gt;work!$A$2,"",IF(X68="","",IF(X68=work!$A$7,work!$B$7*$N68/2,IF(X68=work!$A$8,work!$B$8*$N68/2,IF(X68=work!$A$9,work!$B$9*$N68/2)))))</f>
        <v/>
      </c>
      <c r="AQ68" s="8" t="str">
        <f>IF($I68&lt;&gt;work!$A$2,"",IF(Y68="","",IF(Y68=work!$A$7,work!$B$7*$N68/2,IF(Y68=work!$A$8,work!$B$8*$N68/2,IF(Y68=work!$A$9,work!$B$9*$N68/2)))))</f>
        <v/>
      </c>
      <c r="AR68" s="8" t="str">
        <f>IF($I68&lt;&gt;work!$A$2,"",IF(Z68="","",IF(Z68=work!$A$7,work!$B$7*$N68/2,IF(Z68=work!$A$8,work!$B$8*$N68/2,IF(Z68=work!$A$9,work!$B$9*$N68/2)))))</f>
        <v/>
      </c>
      <c r="AS68" s="8" t="str">
        <f>IF($I68&lt;&gt;work!$A$2,"",IF(AA68="","",IF(AA68=work!$A$7,work!$B$7*$N68/2,IF(AA68=work!$A$8,work!$B$8*$N68/2,IF(AA68=work!$A$9,work!$B$9*$N68/2)))))</f>
        <v/>
      </c>
      <c r="AT68" s="8" t="str">
        <f>IF($I68&lt;&gt;work!$A$2,"",IF(AB68="","",IF(AB68=work!$A$7,work!$B$7*$N68/2,IF(AB68=work!$A$8,work!$B$8*$N68/2,IF(AB68=work!$A$9,work!$B$9*$N68/2)))))</f>
        <v/>
      </c>
      <c r="AU68" s="8" t="str">
        <f>IF($I68&lt;&gt;work!$A$2,"",IF(AC68="","",IF(AC68=work!$A$7,work!$B$7*$N68/2,IF(AC68=work!$A$8,work!$B$8*$N68/2,IF(AC68=work!$A$9,work!$B$9*$N68/2)))))</f>
        <v/>
      </c>
      <c r="AV68" s="35" t="str">
        <f>IF($I68&lt;&gt;work!$A$2,"",IF(AD68="","",IF(AD68=work!$A$7,work!$B$7*$N68/2,IF(AD68=work!$A$8,work!$B$8*$N68/2,IF(AD68=work!$A$9,work!$B$9*$N68/2)))))</f>
        <v/>
      </c>
      <c r="AW68" s="38">
        <f>COUNTIF(V68:AD68,work!$A$7)*work!$B$7+COUNTIF(V68:AD68,work!$A$8)*work!$B$8+COUNTIF(V68:AD68,work!$A$9)*work!$B$9</f>
        <v>0.8</v>
      </c>
      <c r="AX68" s="16" t="str">
        <f t="shared" si="7"/>
        <v>OK</v>
      </c>
    </row>
    <row r="69" spans="2:51" ht="20" customHeight="1" thickBot="1">
      <c r="B69" s="236"/>
      <c r="C69" s="237"/>
      <c r="D69" s="236"/>
      <c r="E69" s="237"/>
      <c r="F69" s="218"/>
      <c r="G69" s="219"/>
      <c r="H69" s="103" t="s">
        <v>54</v>
      </c>
      <c r="I69" s="119"/>
      <c r="J69" s="36">
        <v>2</v>
      </c>
      <c r="K69" s="17"/>
      <c r="L69" s="17"/>
      <c r="M69" s="37"/>
      <c r="N69" s="36">
        <v>2</v>
      </c>
      <c r="O69" s="17"/>
      <c r="P69" s="17"/>
      <c r="Q69" s="37"/>
      <c r="R69" s="51">
        <f>IF($I69=work!$A$2,IF($I$21=work!$B$2,J69,IF($I$21=work!$B$3,N69,0)),0)</f>
        <v>0</v>
      </c>
      <c r="S69" s="5">
        <f>IF($I69=work!$A$2,IF($I$21=work!$B$2,K69,IF($I$21=work!$B$3,O69,0)),0)</f>
        <v>0</v>
      </c>
      <c r="T69" s="5">
        <f>IF($I69=work!$A$2,IF($I$21=work!$B$2,L69,IF($I$21=work!$B$3,P69,0)),0)</f>
        <v>0</v>
      </c>
      <c r="U69" s="52">
        <f>IF($I69=work!$A$2,IF($I$21=work!$B$2,M69,IF($I$21=work!$B$3,Q69,0)),0)</f>
        <v>0</v>
      </c>
      <c r="V69" s="39"/>
      <c r="W69" s="17"/>
      <c r="X69" s="17" t="s">
        <v>130</v>
      </c>
      <c r="Y69" s="17"/>
      <c r="Z69" s="17"/>
      <c r="AA69" s="17"/>
      <c r="AB69" s="17" t="s">
        <v>130</v>
      </c>
      <c r="AC69" s="17" t="s">
        <v>133</v>
      </c>
      <c r="AD69" s="37" t="s">
        <v>133</v>
      </c>
      <c r="AE69" s="39" t="str">
        <f>IF($I69&lt;&gt;work!$A$2,"",IF(V69="","",IF(V69=work!$A$7,work!$B$7*$J69/2,IF(V69=work!$A$8,work!$B$8*$J69/2,IF(V69=work!$A$9,work!$B$9*$J69/2)))))</f>
        <v/>
      </c>
      <c r="AF69" s="17" t="str">
        <f>IF($I69&lt;&gt;work!$A$2,"",IF(W69="","",IF(W69=work!$A$7,work!$B$7*$J69/2,IF(W69=work!$A$8,work!$B$8*$J69/2,IF(W69=work!$A$9,work!$B$9*$J69/2)))))</f>
        <v/>
      </c>
      <c r="AG69" s="17" t="str">
        <f>IF($I69&lt;&gt;work!$A$2,"",IF(X69="","",IF(X69=work!$A$7,work!$B$7*$J69/2,IF(X69=work!$A$8,work!$B$8*$J69/2,IF(X69=work!$A$9,work!$B$9*$J69/2)))))</f>
        <v/>
      </c>
      <c r="AH69" s="17" t="str">
        <f>IF($I69&lt;&gt;work!$A$2,"",IF(Y69="","",IF(Y69=work!$A$7,work!$B$7*$J69/2,IF(Y69=work!$A$8,work!$B$8*$J69/2,IF(Y69=work!$A$9,work!$B$9*$J69/2)))))</f>
        <v/>
      </c>
      <c r="AI69" s="17" t="str">
        <f>IF($I69&lt;&gt;work!$A$2,"",IF(Z69="","",IF(Z69=work!$A$7,work!$B$7*$J69/2,IF(Z69=work!$A$8,work!$B$8*$J69/2,IF(Z69=work!$A$9,work!$B$9*$J69/2)))))</f>
        <v/>
      </c>
      <c r="AJ69" s="17" t="str">
        <f>IF($I69&lt;&gt;work!$A$2,"",IF(AA69="","",IF(AA69=work!$A$7,work!$B$7*$J69/2,IF(AA69=work!$A$8,work!$B$8*$J69/2,IF(AA69=work!$A$9,work!$B$9*$J69/2)))))</f>
        <v/>
      </c>
      <c r="AK69" s="17" t="str">
        <f>IF($I69&lt;&gt;work!$A$2,"",IF(AB69="","",IF(AB69=work!$A$7,work!$B$7*$J69/2,IF(AB69=work!$A$8,work!$B$8*$J69/2,IF(AB69=work!$A$9,work!$B$9*$J69/2)))))</f>
        <v/>
      </c>
      <c r="AL69" s="17" t="str">
        <f>IF($I69&lt;&gt;work!$A$2,"",IF(AC69="","",IF(AC69=work!$A$7,work!$B$7*$J69/2,IF(AC69=work!$A$8,work!$B$8*$J69/2,IF(AC69=work!$A$9,work!$B$9*$J69/2)))))</f>
        <v/>
      </c>
      <c r="AM69" s="37" t="str">
        <f>IF($I69&lt;&gt;work!$A$2,"",IF(AD69="","",IF(AD69=work!$A$7,work!$B$7*$J69/2,IF(AD69=work!$A$8,work!$B$8*$J69/2,IF(AD69=work!$A$9,work!$B$9*$J69/2)))))</f>
        <v/>
      </c>
      <c r="AN69" s="39" t="str">
        <f>IF($I69&lt;&gt;work!$A$2,"",IF(V69="","",IF(V69=work!$A$7,work!$B$7*$N69/2,IF(V69=work!$A$8,work!$B$8*$N69/2,IF(V69=work!$A$9,work!$B$9*$N69/2)))))</f>
        <v/>
      </c>
      <c r="AO69" s="17" t="str">
        <f>IF($I69&lt;&gt;work!$A$2,"",IF(W69="","",IF(W69=work!$A$7,work!$B$7*$N69/2,IF(W69=work!$A$8,work!$B$8*$N69/2,IF(W69=work!$A$9,work!$B$9*$N69/2)))))</f>
        <v/>
      </c>
      <c r="AP69" s="17" t="str">
        <f>IF($I69&lt;&gt;work!$A$2,"",IF(X69="","",IF(X69=work!$A$7,work!$B$7*$N69/2,IF(X69=work!$A$8,work!$B$8*$N69/2,IF(X69=work!$A$9,work!$B$9*$N69/2)))))</f>
        <v/>
      </c>
      <c r="AQ69" s="17" t="str">
        <f>IF($I69&lt;&gt;work!$A$2,"",IF(Y69="","",IF(Y69=work!$A$7,work!$B$7*$N69/2,IF(Y69=work!$A$8,work!$B$8*$N69/2,IF(Y69=work!$A$9,work!$B$9*$N69/2)))))</f>
        <v/>
      </c>
      <c r="AR69" s="17" t="str">
        <f>IF($I69&lt;&gt;work!$A$2,"",IF(Z69="","",IF(Z69=work!$A$7,work!$B$7*$N69/2,IF(Z69=work!$A$8,work!$B$8*$N69/2,IF(Z69=work!$A$9,work!$B$9*$N69/2)))))</f>
        <v/>
      </c>
      <c r="AS69" s="17" t="str">
        <f>IF($I69&lt;&gt;work!$A$2,"",IF(AA69="","",IF(AA69=work!$A$7,work!$B$7*$N69/2,IF(AA69=work!$A$8,work!$B$8*$N69/2,IF(AA69=work!$A$9,work!$B$9*$N69/2)))))</f>
        <v/>
      </c>
      <c r="AT69" s="17" t="str">
        <f>IF($I69&lt;&gt;work!$A$2,"",IF(AB69="","",IF(AB69=work!$A$7,work!$B$7*$N69/2,IF(AB69=work!$A$8,work!$B$8*$N69/2,IF(AB69=work!$A$9,work!$B$9*$N69/2)))))</f>
        <v/>
      </c>
      <c r="AU69" s="17" t="str">
        <f>IF($I69&lt;&gt;work!$A$2,"",IF(AC69="","",IF(AC69=work!$A$7,work!$B$7*$N69/2,IF(AC69=work!$A$8,work!$B$8*$N69/2,IF(AC69=work!$A$9,work!$B$9*$N69/2)))))</f>
        <v/>
      </c>
      <c r="AV69" s="37" t="str">
        <f>IF($I69&lt;&gt;work!$A$2,"",IF(AD69="","",IF(AD69=work!$A$7,work!$B$7*$N69/2,IF(AD69=work!$A$8,work!$B$8*$N69/2,IF(AD69=work!$A$9,work!$B$9*$N69/2)))))</f>
        <v/>
      </c>
      <c r="AW69" s="39">
        <f>COUNTIF(V69:AD69,work!$A$7)*work!$B$7+COUNTIF(V69:AD69,work!$A$8)*work!$B$8+COUNTIF(V69:AD69,work!$A$9)*work!$B$9</f>
        <v>0.8</v>
      </c>
      <c r="AX69" s="18" t="str">
        <f t="shared" si="7"/>
        <v>OK</v>
      </c>
    </row>
    <row r="70" spans="2:51" ht="20" customHeight="1" thickBot="1">
      <c r="B70" s="236"/>
      <c r="C70" s="237"/>
      <c r="D70" s="236"/>
      <c r="E70" s="237"/>
      <c r="F70" s="220"/>
      <c r="G70" s="221"/>
      <c r="H70" s="68" t="s">
        <v>149</v>
      </c>
      <c r="I70" s="179">
        <f>SUM(R70:U70)</f>
        <v>0</v>
      </c>
      <c r="J70" s="69">
        <f t="shared" ref="J70:U70" si="8">SUM(J60:J69)</f>
        <v>16</v>
      </c>
      <c r="K70" s="70">
        <f t="shared" si="8"/>
        <v>4</v>
      </c>
      <c r="L70" s="70">
        <f t="shared" si="8"/>
        <v>0</v>
      </c>
      <c r="M70" s="71">
        <f t="shared" si="8"/>
        <v>2</v>
      </c>
      <c r="N70" s="69">
        <f t="shared" si="8"/>
        <v>16</v>
      </c>
      <c r="O70" s="70">
        <f t="shared" si="8"/>
        <v>4</v>
      </c>
      <c r="P70" s="70">
        <f t="shared" si="8"/>
        <v>2</v>
      </c>
      <c r="Q70" s="71">
        <f t="shared" si="8"/>
        <v>0</v>
      </c>
      <c r="R70" s="69">
        <f t="shared" si="8"/>
        <v>0</v>
      </c>
      <c r="S70" s="70">
        <f t="shared" si="8"/>
        <v>0</v>
      </c>
      <c r="T70" s="70">
        <f t="shared" si="8"/>
        <v>0</v>
      </c>
      <c r="U70" s="71">
        <f t="shared" si="8"/>
        <v>0</v>
      </c>
      <c r="V70" s="72"/>
      <c r="W70" s="73"/>
      <c r="X70" s="73"/>
      <c r="Y70" s="73"/>
      <c r="Z70" s="73"/>
      <c r="AA70" s="73"/>
      <c r="AB70" s="73"/>
      <c r="AC70" s="73"/>
      <c r="AD70" s="74"/>
      <c r="AE70" s="137"/>
      <c r="AF70" s="138"/>
      <c r="AG70" s="138"/>
      <c r="AH70" s="138"/>
      <c r="AI70" s="138"/>
      <c r="AJ70" s="138"/>
      <c r="AK70" s="138"/>
      <c r="AL70" s="138"/>
      <c r="AM70" s="139"/>
      <c r="AN70" s="137"/>
      <c r="AO70" s="138"/>
      <c r="AP70" s="138"/>
      <c r="AQ70" s="138"/>
      <c r="AR70" s="138"/>
      <c r="AS70" s="138"/>
      <c r="AT70" s="138"/>
      <c r="AU70" s="138"/>
      <c r="AV70" s="139"/>
      <c r="AW70" s="137"/>
      <c r="AX70" s="140"/>
    </row>
    <row r="71" spans="2:51" ht="20" customHeight="1">
      <c r="B71" s="236"/>
      <c r="C71" s="237"/>
      <c r="D71" s="236"/>
      <c r="E71" s="237"/>
      <c r="F71" s="257" t="s">
        <v>41</v>
      </c>
      <c r="G71" s="258"/>
      <c r="H71" s="113" t="s">
        <v>2</v>
      </c>
      <c r="I71" s="117"/>
      <c r="J71" s="40"/>
      <c r="K71" s="14"/>
      <c r="L71" s="21">
        <v>2</v>
      </c>
      <c r="M71" s="33"/>
      <c r="N71" s="40"/>
      <c r="O71" s="14"/>
      <c r="P71" s="21">
        <v>2</v>
      </c>
      <c r="Q71" s="46"/>
      <c r="R71" s="40">
        <f>IF($I71=work!$A$2,IF($I$21=work!$B$2,J71,IF($I$21=work!$B$3,N71,0)),0)</f>
        <v>0</v>
      </c>
      <c r="S71" s="14">
        <f>IF($I71=work!$A$2,IF($I$21=work!$B$2,K71,IF($I$21=work!$B$3,O71,0)),0)</f>
        <v>0</v>
      </c>
      <c r="T71" s="14">
        <f>IF($I71=work!$A$2,IF($I$21=work!$B$2,L71,IF($I$21=work!$B$3,P71,0)),0)</f>
        <v>0</v>
      </c>
      <c r="U71" s="33">
        <f>IF($I71=work!$A$2,IF($I$21=work!$B$2,M71,IF($I$21=work!$B$3,Q71,0)),0)</f>
        <v>0</v>
      </c>
      <c r="V71" s="25"/>
      <c r="W71" s="14" t="s">
        <v>174</v>
      </c>
      <c r="X71" s="14" t="s">
        <v>123</v>
      </c>
      <c r="Y71" s="14"/>
      <c r="Z71" s="14"/>
      <c r="AA71" s="14"/>
      <c r="AB71" s="14"/>
      <c r="AC71" s="14"/>
      <c r="AD71" s="33"/>
      <c r="AE71" s="40" t="str">
        <f>IF($I71&lt;&gt;work!$A$2,"",IF(V71="","",IF(V71=work!$A$7,work!$B$7*$L71/2,IF(V71=work!$A$8,work!$B$8*$L71/2,IF(V71=work!$A$9,work!$B$9*$L71/2)))))</f>
        <v/>
      </c>
      <c r="AF71" s="14" t="str">
        <f>IF($I71&lt;&gt;work!$A$2,"",IF(W71="","",IF(W71=work!$A$7,work!$B$7*$L71/2,IF(W71=work!$A$8,work!$B$8*$L71/2,IF(W71=work!$A$9,work!$B$9*$L71/2)))))</f>
        <v/>
      </c>
      <c r="AG71" s="14" t="str">
        <f>IF($I71&lt;&gt;work!$A$2,"",IF(X71="","",IF(X71=work!$A$7,work!$B$7*$L71/2,IF(X71=work!$A$8,work!$B$8*$L71/2,IF(X71=work!$A$9,work!$B$9*$L71/2)))))</f>
        <v/>
      </c>
      <c r="AH71" s="14" t="str">
        <f>IF($I71&lt;&gt;work!$A$2,"",IF(Y71="","",IF(Y71=work!$A$7,work!$B$7*$L71/2,IF(Y71=work!$A$8,work!$B$8*$L71/2,IF(Y71=work!$A$9,work!$B$9*$L71/2)))))</f>
        <v/>
      </c>
      <c r="AI71" s="14" t="str">
        <f>IF($I71&lt;&gt;work!$A$2,"",IF(Z71="","",IF(Z71=work!$A$7,work!$B$7*$L71/2,IF(Z71=work!$A$8,work!$B$8*$L71/2,IF(Z71=work!$A$9,work!$B$9*$L71/2)))))</f>
        <v/>
      </c>
      <c r="AJ71" s="14" t="str">
        <f>IF($I71&lt;&gt;work!$A$2,"",IF(AA71="","",IF(AA71=work!$A$7,work!$B$7*$L71/2,IF(AA71=work!$A$8,work!$B$8*$L71/2,IF(AA71=work!$A$9,work!$B$9*$L71/2)))))</f>
        <v/>
      </c>
      <c r="AK71" s="14" t="str">
        <f>IF($I71&lt;&gt;work!$A$2,"",IF(AB71="","",IF(AB71=work!$A$7,work!$B$7*$L71/2,IF(AB71=work!$A$8,work!$B$8*$L71/2,IF(AB71=work!$A$9,work!$B$9*$L71/2)))))</f>
        <v/>
      </c>
      <c r="AL71" s="14" t="str">
        <f>IF($I71&lt;&gt;work!$A$2,"",IF(AC71="","",IF(AC71=work!$A$7,work!$B$7*$L71/2,IF(AC71=work!$A$8,work!$B$8*$L71/2,IF(AC71=work!$A$9,work!$B$9*$L71/2)))))</f>
        <v/>
      </c>
      <c r="AM71" s="33" t="str">
        <f>IF($I71&lt;&gt;work!$A$2,"",IF(AD71="","",IF(AD71=work!$A$7,work!$B$7*$L71/2,IF(AD71=work!$A$8,work!$B$8*$L71/2,IF(AD71=work!$A$9,work!$B$9*$L71/2)))))</f>
        <v/>
      </c>
      <c r="AN71" s="40" t="str">
        <f>IF($I71&lt;&gt;work!$A$2,"",IF(V71="","",IF(V71=work!$A$7,work!$B$7*$P71/2,IF(V71=work!$A$8,work!$B$8*$P71/2,IF(V71=work!$A$9,work!$B$9*$P71/2)))))</f>
        <v/>
      </c>
      <c r="AO71" s="14" t="str">
        <f>IF($I71&lt;&gt;work!$A$2,"",IF(W71="","",IF(W71=work!$A$7,work!$B$7*$P71/2,IF(W71=work!$A$8,work!$B$8*$P71/2,IF(W71=work!$A$9,work!$B$9*$P71/2)))))</f>
        <v/>
      </c>
      <c r="AP71" s="14" t="str">
        <f>IF($I71&lt;&gt;work!$A$2,"",IF(X71="","",IF(X71=work!$A$7,work!$B$7*$P71/2,IF(X71=work!$A$8,work!$B$8*$P71/2,IF(X71=work!$A$9,work!$B$9*$P71/2)))))</f>
        <v/>
      </c>
      <c r="AQ71" s="14" t="str">
        <f>IF($I71&lt;&gt;work!$A$2,"",IF(Y71="","",IF(Y71=work!$A$7,work!$B$7*$P71/2,IF(Y71=work!$A$8,work!$B$8*$P71/2,IF(Y71=work!$A$9,work!$B$9*$P71/2)))))</f>
        <v/>
      </c>
      <c r="AR71" s="14" t="str">
        <f>IF($I71&lt;&gt;work!$A$2,"",IF(Z71="","",IF(Z71=work!$A$7,work!$B$7*$P71/2,IF(Z71=work!$A$8,work!$B$8*$P71/2,IF(Z71=work!$A$9,work!$B$9*$P71/2)))))</f>
        <v/>
      </c>
      <c r="AS71" s="14" t="str">
        <f>IF($I71&lt;&gt;work!$A$2,"",IF(AA71="","",IF(AA71=work!$A$7,work!$B$7*$P71/2,IF(AA71=work!$A$8,work!$B$8*$P71/2,IF(AA71=work!$A$9,work!$B$9*$P71/2)))))</f>
        <v/>
      </c>
      <c r="AT71" s="14" t="str">
        <f>IF($I71&lt;&gt;work!$A$2,"",IF(AB71="","",IF(AB71=work!$A$7,work!$B$7*$P71/2,IF(AB71=work!$A$8,work!$B$8*$P71/2,IF(AB71=work!$A$9,work!$B$9*$P71/2)))))</f>
        <v/>
      </c>
      <c r="AU71" s="14" t="str">
        <f>IF($I71&lt;&gt;work!$A$2,"",IF(AC71="","",IF(AC71=work!$A$7,work!$B$7*$P71/2,IF(AC71=work!$A$8,work!$B$8*$P71/2,IF(AC71=work!$A$9,work!$B$9*$P71/2)))))</f>
        <v/>
      </c>
      <c r="AV71" s="33" t="str">
        <f>IF($I71&lt;&gt;work!$A$2,"",IF(AD71="","",IF(AD71=work!$A$7,work!$B$7*$P71/2,IF(AD71=work!$A$8,work!$B$8*$P71/2,IF(AD71=work!$A$9,work!$B$9*$P71/2)))))</f>
        <v/>
      </c>
      <c r="AW71" s="25">
        <f>COUNTIF(V71:AD71,work!$A$7)*work!$B$7+COUNTIF(V71:AD71,work!$A$8)*work!$B$8+COUNTIF(V71:AD71,work!$A$9)*work!$B$9</f>
        <v>0.8</v>
      </c>
      <c r="AX71" s="15" t="str">
        <f>IF(AW71&lt;0.8,"UNDER",IF(AW71&gt;0.9,"OVER","OK"))</f>
        <v>OK</v>
      </c>
    </row>
    <row r="72" spans="2:51" ht="20" customHeight="1">
      <c r="B72" s="236"/>
      <c r="C72" s="237"/>
      <c r="D72" s="236"/>
      <c r="E72" s="237"/>
      <c r="F72" s="259"/>
      <c r="G72" s="260"/>
      <c r="H72" s="114" t="s">
        <v>55</v>
      </c>
      <c r="I72" s="118"/>
      <c r="J72" s="38"/>
      <c r="K72" s="8"/>
      <c r="L72" s="12">
        <v>1</v>
      </c>
      <c r="M72" s="35"/>
      <c r="N72" s="38"/>
      <c r="O72" s="8"/>
      <c r="P72" s="12">
        <v>1</v>
      </c>
      <c r="Q72" s="6"/>
      <c r="R72" s="38">
        <f>IF($I72=work!$A$2,IF($I$21=work!$B$2,J72,IF($I$21=work!$B$3,N72,0)),0)</f>
        <v>0</v>
      </c>
      <c r="S72" s="8">
        <f>IF($I72=work!$A$2,IF($I$21=work!$B$2,K72,IF($I$21=work!$B$3,O72,0)),0)</f>
        <v>0</v>
      </c>
      <c r="T72" s="8">
        <f>IF($I72=work!$A$2,IF($I$21=work!$B$2,L72,IF($I$21=work!$B$3,P72,0)),0)</f>
        <v>0</v>
      </c>
      <c r="U72" s="35">
        <f>IF($I72=work!$A$2,IF($I$21=work!$B$2,M72,IF($I$21=work!$B$3,Q72,0)),0)</f>
        <v>0</v>
      </c>
      <c r="V72" s="26"/>
      <c r="W72" s="8" t="s">
        <v>130</v>
      </c>
      <c r="X72" s="8" t="s">
        <v>122</v>
      </c>
      <c r="Y72" s="8"/>
      <c r="Z72" s="8"/>
      <c r="AA72" s="8"/>
      <c r="AB72" s="8"/>
      <c r="AC72" s="8"/>
      <c r="AD72" s="35"/>
      <c r="AE72" s="38" t="str">
        <f>IF($I72&lt;&gt;work!$A$2,"",IF(V72="","",IF(V72=work!$A$7,work!$B$7*$L72/2,IF(V72=work!$A$8,work!$B$8*$L72/2,IF(V72=work!$A$9,work!$B$9*$L72/2)))))</f>
        <v/>
      </c>
      <c r="AF72" s="8" t="str">
        <f>IF($I72&lt;&gt;work!$A$2,"",IF(W72="","",IF(W72=work!$A$7,work!$B$7*$L72/2,IF(W72=work!$A$8,work!$B$8*$L72/2,IF(W72=work!$A$9,work!$B$9*$L72/2)))))</f>
        <v/>
      </c>
      <c r="AG72" s="8" t="str">
        <f>IF($I72&lt;&gt;work!$A$2,"",IF(X72="","",IF(X72=work!$A$7,work!$B$7*$L72/2,IF(X72=work!$A$8,work!$B$8*$L72/2,IF(X72=work!$A$9,work!$B$9*$L72/2)))))</f>
        <v/>
      </c>
      <c r="AH72" s="8" t="str">
        <f>IF($I72&lt;&gt;work!$A$2,"",IF(Y72="","",IF(Y72=work!$A$7,work!$B$7*$L72/2,IF(Y72=work!$A$8,work!$B$8*$L72/2,IF(Y72=work!$A$9,work!$B$9*$L72/2)))))</f>
        <v/>
      </c>
      <c r="AI72" s="8" t="str">
        <f>IF($I72&lt;&gt;work!$A$2,"",IF(Z72="","",IF(Z72=work!$A$7,work!$B$7*$L72/2,IF(Z72=work!$A$8,work!$B$8*$L72/2,IF(Z72=work!$A$9,work!$B$9*$L72/2)))))</f>
        <v/>
      </c>
      <c r="AJ72" s="8" t="str">
        <f>IF($I72&lt;&gt;work!$A$2,"",IF(AA72="","",IF(AA72=work!$A$7,work!$B$7*$L72/2,IF(AA72=work!$A$8,work!$B$8*$L72/2,IF(AA72=work!$A$9,work!$B$9*$L72/2)))))</f>
        <v/>
      </c>
      <c r="AK72" s="8" t="str">
        <f>IF($I72&lt;&gt;work!$A$2,"",IF(AB72="","",IF(AB72=work!$A$7,work!$B$7*$L72/2,IF(AB72=work!$A$8,work!$B$8*$L72/2,IF(AB72=work!$A$9,work!$B$9*$L72/2)))))</f>
        <v/>
      </c>
      <c r="AL72" s="8" t="str">
        <f>IF($I72&lt;&gt;work!$A$2,"",IF(AC72="","",IF(AC72=work!$A$7,work!$B$7*$L72/2,IF(AC72=work!$A$8,work!$B$8*$L72/2,IF(AC72=work!$A$9,work!$B$9*$L72/2)))))</f>
        <v/>
      </c>
      <c r="AM72" s="35" t="str">
        <f>IF($I72&lt;&gt;work!$A$2,"",IF(AD72="","",IF(AD72=work!$A$7,work!$B$7*$L72/2,IF(AD72=work!$A$8,work!$B$8*$L72/2,IF(AD72=work!$A$9,work!$B$9*$L72/2)))))</f>
        <v/>
      </c>
      <c r="AN72" s="38" t="str">
        <f>IF($I72&lt;&gt;work!$A$2,"",IF(V72="","",IF(V72=work!$A$7,work!$B$7*$P72/2,IF(V72=work!$A$8,work!$B$8*$P72/2,IF(V72=work!$A$9,work!$B$9*$P72/2)))))</f>
        <v/>
      </c>
      <c r="AO72" s="8" t="str">
        <f>IF($I72&lt;&gt;work!$A$2,"",IF(W72="","",IF(W72=work!$A$7,work!$B$7*$P72/2,IF(W72=work!$A$8,work!$B$8*$P72/2,IF(W72=work!$A$9,work!$B$9*$P72/2)))))</f>
        <v/>
      </c>
      <c r="AP72" s="8" t="str">
        <f>IF($I72&lt;&gt;work!$A$2,"",IF(X72="","",IF(X72=work!$A$7,work!$B$7*$P72/2,IF(X72=work!$A$8,work!$B$8*$P72/2,IF(X72=work!$A$9,work!$B$9*$P72/2)))))</f>
        <v/>
      </c>
      <c r="AQ72" s="8" t="str">
        <f>IF($I72&lt;&gt;work!$A$2,"",IF(Y72="","",IF(Y72=work!$A$7,work!$B$7*$P72/2,IF(Y72=work!$A$8,work!$B$8*$P72/2,IF(Y72=work!$A$9,work!$B$9*$P72/2)))))</f>
        <v/>
      </c>
      <c r="AR72" s="8" t="str">
        <f>IF($I72&lt;&gt;work!$A$2,"",IF(Z72="","",IF(Z72=work!$A$7,work!$B$7*$P72/2,IF(Z72=work!$A$8,work!$B$8*$P72/2,IF(Z72=work!$A$9,work!$B$9*$P72/2)))))</f>
        <v/>
      </c>
      <c r="AS72" s="8" t="str">
        <f>IF($I72&lt;&gt;work!$A$2,"",IF(AA72="","",IF(AA72=work!$A$7,work!$B$7*$P72/2,IF(AA72=work!$A$8,work!$B$8*$P72/2,IF(AA72=work!$A$9,work!$B$9*$P72/2)))))</f>
        <v/>
      </c>
      <c r="AT72" s="8" t="str">
        <f>IF($I72&lt;&gt;work!$A$2,"",IF(AB72="","",IF(AB72=work!$A$7,work!$B$7*$P72/2,IF(AB72=work!$A$8,work!$B$8*$P72/2,IF(AB72=work!$A$9,work!$B$9*$P72/2)))))</f>
        <v/>
      </c>
      <c r="AU72" s="8" t="str">
        <f>IF($I72&lt;&gt;work!$A$2,"",IF(AC72="","",IF(AC72=work!$A$7,work!$B$7*$P72/2,IF(AC72=work!$A$8,work!$B$8*$P72/2,IF(AC72=work!$A$9,work!$B$9*$P72/2)))))</f>
        <v/>
      </c>
      <c r="AV72" s="35" t="str">
        <f>IF($I72&lt;&gt;work!$A$2,"",IF(AD72="","",IF(AD72=work!$A$7,work!$B$7*$P72/2,IF(AD72=work!$A$8,work!$B$8*$P72/2,IF(AD72=work!$A$9,work!$B$9*$P72/2)))))</f>
        <v/>
      </c>
      <c r="AW72" s="26">
        <f>COUNTIF(V72:AD72,work!$A$7)*work!$B$7+COUNTIF(V72:AD72,work!$A$8)*work!$B$8+COUNTIF(V72:AD72,work!$A$9)*work!$B$9</f>
        <v>0.8</v>
      </c>
      <c r="AX72" s="16" t="str">
        <f>IF(AW72&lt;0.8,"UNDER",IF(AW72&gt;0.9,"OVER","OK"))</f>
        <v>OK</v>
      </c>
    </row>
    <row r="73" spans="2:51" ht="20" customHeight="1">
      <c r="B73" s="236"/>
      <c r="C73" s="237"/>
      <c r="D73" s="236"/>
      <c r="E73" s="237"/>
      <c r="F73" s="259"/>
      <c r="G73" s="260"/>
      <c r="H73" s="114" t="s">
        <v>56</v>
      </c>
      <c r="I73" s="118"/>
      <c r="J73" s="38"/>
      <c r="K73" s="8"/>
      <c r="L73" s="12">
        <v>2</v>
      </c>
      <c r="M73" s="35"/>
      <c r="N73" s="38"/>
      <c r="O73" s="8"/>
      <c r="P73" s="12">
        <v>2</v>
      </c>
      <c r="Q73" s="6"/>
      <c r="R73" s="38">
        <f>IF($I73=work!$A$2,IF($I$21=work!$B$2,J73,IF($I$21=work!$B$3,N73,0)),0)</f>
        <v>0</v>
      </c>
      <c r="S73" s="8">
        <f>IF($I73=work!$A$2,IF($I$21=work!$B$2,K73,IF($I$21=work!$B$3,O73,0)),0)</f>
        <v>0</v>
      </c>
      <c r="T73" s="8">
        <f>IF($I73=work!$A$2,IF($I$21=work!$B$2,L73,IF($I$21=work!$B$3,P73,0)),0)</f>
        <v>0</v>
      </c>
      <c r="U73" s="35">
        <f>IF($I73=work!$A$2,IF($I$21=work!$B$2,M73,IF($I$21=work!$B$3,Q73,0)),0)</f>
        <v>0</v>
      </c>
      <c r="V73" s="26"/>
      <c r="W73" s="8" t="s">
        <v>130</v>
      </c>
      <c r="X73" s="8" t="s">
        <v>134</v>
      </c>
      <c r="Y73" s="8"/>
      <c r="Z73" s="8"/>
      <c r="AA73" s="8"/>
      <c r="AB73" s="8"/>
      <c r="AC73" s="8"/>
      <c r="AD73" s="35"/>
      <c r="AE73" s="38" t="str">
        <f>IF($I73&lt;&gt;work!$A$2,"",IF(V73="","",IF(V73=work!$A$7,work!$B$7*$L73/2,IF(V73=work!$A$8,work!$B$8*$L73/2,IF(V73=work!$A$9,work!$B$9*$L73/2)))))</f>
        <v/>
      </c>
      <c r="AF73" s="8" t="str">
        <f>IF($I73&lt;&gt;work!$A$2,"",IF(W73="","",IF(W73=work!$A$7,work!$B$7*$L73/2,IF(W73=work!$A$8,work!$B$8*$L73/2,IF(W73=work!$A$9,work!$B$9*$L73/2)))))</f>
        <v/>
      </c>
      <c r="AG73" s="8" t="str">
        <f>IF($I73&lt;&gt;work!$A$2,"",IF(X73="","",IF(X73=work!$A$7,work!$B$7*$L73/2,IF(X73=work!$A$8,work!$B$8*$L73/2,IF(X73=work!$A$9,work!$B$9*$L73/2)))))</f>
        <v/>
      </c>
      <c r="AH73" s="8" t="str">
        <f>IF($I73&lt;&gt;work!$A$2,"",IF(Y73="","",IF(Y73=work!$A$7,work!$B$7*$L73/2,IF(Y73=work!$A$8,work!$B$8*$L73/2,IF(Y73=work!$A$9,work!$B$9*$L73/2)))))</f>
        <v/>
      </c>
      <c r="AI73" s="8" t="str">
        <f>IF($I73&lt;&gt;work!$A$2,"",IF(Z73="","",IF(Z73=work!$A$7,work!$B$7*$L73/2,IF(Z73=work!$A$8,work!$B$8*$L73/2,IF(Z73=work!$A$9,work!$B$9*$L73/2)))))</f>
        <v/>
      </c>
      <c r="AJ73" s="8" t="str">
        <f>IF($I73&lt;&gt;work!$A$2,"",IF(AA73="","",IF(AA73=work!$A$7,work!$B$7*$L73/2,IF(AA73=work!$A$8,work!$B$8*$L73/2,IF(AA73=work!$A$9,work!$B$9*$L73/2)))))</f>
        <v/>
      </c>
      <c r="AK73" s="8" t="str">
        <f>IF($I73&lt;&gt;work!$A$2,"",IF(AB73="","",IF(AB73=work!$A$7,work!$B$7*$L73/2,IF(AB73=work!$A$8,work!$B$8*$L73/2,IF(AB73=work!$A$9,work!$B$9*$L73/2)))))</f>
        <v/>
      </c>
      <c r="AL73" s="8" t="str">
        <f>IF($I73&lt;&gt;work!$A$2,"",IF(AC73="","",IF(AC73=work!$A$7,work!$B$7*$L73/2,IF(AC73=work!$A$8,work!$B$8*$L73/2,IF(AC73=work!$A$9,work!$B$9*$L73/2)))))</f>
        <v/>
      </c>
      <c r="AM73" s="35" t="str">
        <f>IF($I73&lt;&gt;work!$A$2,"",IF(AD73="","",IF(AD73=work!$A$7,work!$B$7*$L73/2,IF(AD73=work!$A$8,work!$B$8*$L73/2,IF(AD73=work!$A$9,work!$B$9*$L73/2)))))</f>
        <v/>
      </c>
      <c r="AN73" s="38" t="str">
        <f>IF($I73&lt;&gt;work!$A$2,"",IF(V73="","",IF(V73=work!$A$7,work!$B$7*$P73/2,IF(V73=work!$A$8,work!$B$8*$P73/2,IF(V73=work!$A$9,work!$B$9*$P73/2)))))</f>
        <v/>
      </c>
      <c r="AO73" s="8" t="str">
        <f>IF($I73&lt;&gt;work!$A$2,"",IF(W73="","",IF(W73=work!$A$7,work!$B$7*$P73/2,IF(W73=work!$A$8,work!$B$8*$P73/2,IF(W73=work!$A$9,work!$B$9*$P73/2)))))</f>
        <v/>
      </c>
      <c r="AP73" s="8" t="str">
        <f>IF($I73&lt;&gt;work!$A$2,"",IF(X73="","",IF(X73=work!$A$7,work!$B$7*$P73/2,IF(X73=work!$A$8,work!$B$8*$P73/2,IF(X73=work!$A$9,work!$B$9*$P73/2)))))</f>
        <v/>
      </c>
      <c r="AQ73" s="8" t="str">
        <f>IF($I73&lt;&gt;work!$A$2,"",IF(Y73="","",IF(Y73=work!$A$7,work!$B$7*$P73/2,IF(Y73=work!$A$8,work!$B$8*$P73/2,IF(Y73=work!$A$9,work!$B$9*$P73/2)))))</f>
        <v/>
      </c>
      <c r="AR73" s="8" t="str">
        <f>IF($I73&lt;&gt;work!$A$2,"",IF(Z73="","",IF(Z73=work!$A$7,work!$B$7*$P73/2,IF(Z73=work!$A$8,work!$B$8*$P73/2,IF(Z73=work!$A$9,work!$B$9*$P73/2)))))</f>
        <v/>
      </c>
      <c r="AS73" s="8" t="str">
        <f>IF($I73&lt;&gt;work!$A$2,"",IF(AA73="","",IF(AA73=work!$A$7,work!$B$7*$P73/2,IF(AA73=work!$A$8,work!$B$8*$P73/2,IF(AA73=work!$A$9,work!$B$9*$P73/2)))))</f>
        <v/>
      </c>
      <c r="AT73" s="8" t="str">
        <f>IF($I73&lt;&gt;work!$A$2,"",IF(AB73="","",IF(AB73=work!$A$7,work!$B$7*$P73/2,IF(AB73=work!$A$8,work!$B$8*$P73/2,IF(AB73=work!$A$9,work!$B$9*$P73/2)))))</f>
        <v/>
      </c>
      <c r="AU73" s="8" t="str">
        <f>IF($I73&lt;&gt;work!$A$2,"",IF(AC73="","",IF(AC73=work!$A$7,work!$B$7*$P73/2,IF(AC73=work!$A$8,work!$B$8*$P73/2,IF(AC73=work!$A$9,work!$B$9*$P73/2)))))</f>
        <v/>
      </c>
      <c r="AV73" s="35" t="str">
        <f>IF($I73&lt;&gt;work!$A$2,"",IF(AD73="","",IF(AD73=work!$A$7,work!$B$7*$P73/2,IF(AD73=work!$A$8,work!$B$8*$P73/2,IF(AD73=work!$A$9,work!$B$9*$P73/2)))))</f>
        <v/>
      </c>
      <c r="AW73" s="26">
        <f>COUNTIF(V73:AD73,work!$A$7)*work!$B$7+COUNTIF(V73:AD73,work!$A$8)*work!$B$8+COUNTIF(V73:AD73,work!$A$9)*work!$B$9</f>
        <v>0.8</v>
      </c>
      <c r="AX73" s="16" t="str">
        <f>IF(AW73&lt;0.8,"UNDER",IF(AW73&gt;0.9,"OVER","OK"))</f>
        <v>OK</v>
      </c>
    </row>
    <row r="74" spans="2:51" ht="20" customHeight="1">
      <c r="B74" s="236"/>
      <c r="C74" s="237"/>
      <c r="D74" s="236"/>
      <c r="E74" s="237"/>
      <c r="F74" s="259"/>
      <c r="G74" s="260"/>
      <c r="H74" s="114" t="s">
        <v>57</v>
      </c>
      <c r="I74" s="118"/>
      <c r="J74" s="38"/>
      <c r="K74" s="8"/>
      <c r="L74" s="12">
        <v>1</v>
      </c>
      <c r="M74" s="35"/>
      <c r="N74" s="38"/>
      <c r="O74" s="8"/>
      <c r="P74" s="12">
        <v>1</v>
      </c>
      <c r="Q74" s="6"/>
      <c r="R74" s="38">
        <f>IF($I74=work!$A$2,IF($I$21=work!$B$2,J74,IF($I$21=work!$B$3,N74,0)),0)</f>
        <v>0</v>
      </c>
      <c r="S74" s="8">
        <f>IF($I74=work!$A$2,IF($I$21=work!$B$2,K74,IF($I$21=work!$B$3,O74,0)),0)</f>
        <v>0</v>
      </c>
      <c r="T74" s="8">
        <f>IF($I74=work!$A$2,IF($I$21=work!$B$2,L74,IF($I$21=work!$B$3,P74,0)),0)</f>
        <v>0</v>
      </c>
      <c r="U74" s="35">
        <f>IF($I74=work!$A$2,IF($I$21=work!$B$2,M74,IF($I$21=work!$B$3,Q74,0)),0)</f>
        <v>0</v>
      </c>
      <c r="V74" s="26"/>
      <c r="W74" s="8" t="s">
        <v>130</v>
      </c>
      <c r="X74" s="8" t="s">
        <v>134</v>
      </c>
      <c r="Y74" s="8"/>
      <c r="Z74" s="8"/>
      <c r="AA74" s="8"/>
      <c r="AB74" s="8"/>
      <c r="AC74" s="8"/>
      <c r="AD74" s="35"/>
      <c r="AE74" s="38" t="str">
        <f>IF($I74&lt;&gt;work!$A$2,"",IF(V74="","",IF(V74=work!$A$7,work!$B$7*$L74/2,IF(V74=work!$A$8,work!$B$8*$L74/2,IF(V74=work!$A$9,work!$B$9*$L74/2)))))</f>
        <v/>
      </c>
      <c r="AF74" s="8" t="str">
        <f>IF($I74&lt;&gt;work!$A$2,"",IF(W74="","",IF(W74=work!$A$7,work!$B$7*$L74/2,IF(W74=work!$A$8,work!$B$8*$L74/2,IF(W74=work!$A$9,work!$B$9*$L74/2)))))</f>
        <v/>
      </c>
      <c r="AG74" s="8" t="str">
        <f>IF($I74&lt;&gt;work!$A$2,"",IF(X74="","",IF(X74=work!$A$7,work!$B$7*$L74/2,IF(X74=work!$A$8,work!$B$8*$L74/2,IF(X74=work!$A$9,work!$B$9*$L74/2)))))</f>
        <v/>
      </c>
      <c r="AH74" s="8" t="str">
        <f>IF($I74&lt;&gt;work!$A$2,"",IF(Y74="","",IF(Y74=work!$A$7,work!$B$7*$L74/2,IF(Y74=work!$A$8,work!$B$8*$L74/2,IF(Y74=work!$A$9,work!$B$9*$L74/2)))))</f>
        <v/>
      </c>
      <c r="AI74" s="8" t="str">
        <f>IF($I74&lt;&gt;work!$A$2,"",IF(Z74="","",IF(Z74=work!$A$7,work!$B$7*$L74/2,IF(Z74=work!$A$8,work!$B$8*$L74/2,IF(Z74=work!$A$9,work!$B$9*$L74/2)))))</f>
        <v/>
      </c>
      <c r="AJ74" s="8" t="str">
        <f>IF($I74&lt;&gt;work!$A$2,"",IF(AA74="","",IF(AA74=work!$A$7,work!$B$7*$L74/2,IF(AA74=work!$A$8,work!$B$8*$L74/2,IF(AA74=work!$A$9,work!$B$9*$L74/2)))))</f>
        <v/>
      </c>
      <c r="AK74" s="8" t="str">
        <f>IF($I74&lt;&gt;work!$A$2,"",IF(AB74="","",IF(AB74=work!$A$7,work!$B$7*$L74/2,IF(AB74=work!$A$8,work!$B$8*$L74/2,IF(AB74=work!$A$9,work!$B$9*$L74/2)))))</f>
        <v/>
      </c>
      <c r="AL74" s="8" t="str">
        <f>IF($I74&lt;&gt;work!$A$2,"",IF(AC74="","",IF(AC74=work!$A$7,work!$B$7*$L74/2,IF(AC74=work!$A$8,work!$B$8*$L74/2,IF(AC74=work!$A$9,work!$B$9*$L74/2)))))</f>
        <v/>
      </c>
      <c r="AM74" s="35" t="str">
        <f>IF($I74&lt;&gt;work!$A$2,"",IF(AD74="","",IF(AD74=work!$A$7,work!$B$7*$L74/2,IF(AD74=work!$A$8,work!$B$8*$L74/2,IF(AD74=work!$A$9,work!$B$9*$L74/2)))))</f>
        <v/>
      </c>
      <c r="AN74" s="38" t="str">
        <f>IF($I74&lt;&gt;work!$A$2,"",IF(V74="","",IF(V74=work!$A$7,work!$B$7*$P74/2,IF(V74=work!$A$8,work!$B$8*$P74/2,IF(V74=work!$A$9,work!$B$9*$P74/2)))))</f>
        <v/>
      </c>
      <c r="AO74" s="8" t="str">
        <f>IF($I74&lt;&gt;work!$A$2,"",IF(W74="","",IF(W74=work!$A$7,work!$B$7*$P74/2,IF(W74=work!$A$8,work!$B$8*$P74/2,IF(W74=work!$A$9,work!$B$9*$P74/2)))))</f>
        <v/>
      </c>
      <c r="AP74" s="8" t="str">
        <f>IF($I74&lt;&gt;work!$A$2,"",IF(X74="","",IF(X74=work!$A$7,work!$B$7*$P74/2,IF(X74=work!$A$8,work!$B$8*$P74/2,IF(X74=work!$A$9,work!$B$9*$P74/2)))))</f>
        <v/>
      </c>
      <c r="AQ74" s="8" t="str">
        <f>IF($I74&lt;&gt;work!$A$2,"",IF(Y74="","",IF(Y74=work!$A$7,work!$B$7*$P74/2,IF(Y74=work!$A$8,work!$B$8*$P74/2,IF(Y74=work!$A$9,work!$B$9*$P74/2)))))</f>
        <v/>
      </c>
      <c r="AR74" s="8" t="str">
        <f>IF($I74&lt;&gt;work!$A$2,"",IF(Z74="","",IF(Z74=work!$A$7,work!$B$7*$P74/2,IF(Z74=work!$A$8,work!$B$8*$P74/2,IF(Z74=work!$A$9,work!$B$9*$P74/2)))))</f>
        <v/>
      </c>
      <c r="AS74" s="8" t="str">
        <f>IF($I74&lt;&gt;work!$A$2,"",IF(AA74="","",IF(AA74=work!$A$7,work!$B$7*$P74/2,IF(AA74=work!$A$8,work!$B$8*$P74/2,IF(AA74=work!$A$9,work!$B$9*$P74/2)))))</f>
        <v/>
      </c>
      <c r="AT74" s="8" t="str">
        <f>IF($I74&lt;&gt;work!$A$2,"",IF(AB74="","",IF(AB74=work!$A$7,work!$B$7*$P74/2,IF(AB74=work!$A$8,work!$B$8*$P74/2,IF(AB74=work!$A$9,work!$B$9*$P74/2)))))</f>
        <v/>
      </c>
      <c r="AU74" s="8" t="str">
        <f>IF($I74&lt;&gt;work!$A$2,"",IF(AC74="","",IF(AC74=work!$A$7,work!$B$7*$P74/2,IF(AC74=work!$A$8,work!$B$8*$P74/2,IF(AC74=work!$A$9,work!$B$9*$P74/2)))))</f>
        <v/>
      </c>
      <c r="AV74" s="35" t="str">
        <f>IF($I74&lt;&gt;work!$A$2,"",IF(AD74="","",IF(AD74=work!$A$7,work!$B$7*$P74/2,IF(AD74=work!$A$8,work!$B$8*$P74/2,IF(AD74=work!$A$9,work!$B$9*$P74/2)))))</f>
        <v/>
      </c>
      <c r="AW74" s="26">
        <f>COUNTIF(V74:AD74,work!$A$7)*work!$B$7+COUNTIF(V74:AD74,work!$A$8)*work!$B$8+COUNTIF(V74:AD74,work!$A$9)*work!$B$9</f>
        <v>0.8</v>
      </c>
      <c r="AX74" s="16" t="str">
        <f>IF(AW74&lt;0.8,"UNDER",IF(AW74&gt;0.9,"OVER","OK"))</f>
        <v>OK</v>
      </c>
    </row>
    <row r="75" spans="2:51" ht="20" customHeight="1">
      <c r="B75" s="236"/>
      <c r="C75" s="237"/>
      <c r="D75" s="236"/>
      <c r="E75" s="237"/>
      <c r="F75" s="259"/>
      <c r="G75" s="260"/>
      <c r="H75" s="102" t="s">
        <v>58</v>
      </c>
      <c r="I75" s="118"/>
      <c r="J75" s="34">
        <v>2</v>
      </c>
      <c r="K75" s="8"/>
      <c r="L75" s="8"/>
      <c r="M75" s="35"/>
      <c r="N75" s="34">
        <v>2</v>
      </c>
      <c r="O75" s="8"/>
      <c r="P75" s="8"/>
      <c r="Q75" s="6"/>
      <c r="R75" s="38">
        <f>IF($I75=work!$A$2,IF($I$21=work!$B$2,J75,IF($I$21=work!$B$3,N75,0)),0)</f>
        <v>0</v>
      </c>
      <c r="S75" s="8">
        <f>IF($I75=work!$A$2,IF($I$21=work!$B$2,K75,IF($I$21=work!$B$3,O75,0)),0)</f>
        <v>0</v>
      </c>
      <c r="T75" s="8">
        <f>IF($I75=work!$A$2,IF($I$21=work!$B$2,L75,IF($I$21=work!$B$3,P75,0)),0)</f>
        <v>0</v>
      </c>
      <c r="U75" s="35">
        <f>IF($I75=work!$A$2,IF($I$21=work!$B$2,M75,IF($I$21=work!$B$3,Q75,0)),0)</f>
        <v>0</v>
      </c>
      <c r="V75" s="26"/>
      <c r="W75" s="8" t="s">
        <v>130</v>
      </c>
      <c r="X75" s="8" t="s">
        <v>134</v>
      </c>
      <c r="Y75" s="8"/>
      <c r="Z75" s="8"/>
      <c r="AA75" s="8"/>
      <c r="AB75" s="8"/>
      <c r="AC75" s="8"/>
      <c r="AD75" s="35"/>
      <c r="AE75" s="38" t="str">
        <f>IF($I75&lt;&gt;work!$A$2,"",IF(V75="","",IF(V75=work!$A$7,work!$B$7*$J75/2,IF(V75=work!$A$8,work!$B$8*$J75/2,IF(V75=work!$A$9,work!$B$9*$J75/2)))))</f>
        <v/>
      </c>
      <c r="AF75" s="8" t="str">
        <f>IF($I75&lt;&gt;work!$A$2,"",IF(W75="","",IF(W75=work!$A$7,work!$B$7*$J75/2,IF(W75=work!$A$8,work!$B$8*$J75/2,IF(W75=work!$A$9,work!$B$9*$J75/2)))))</f>
        <v/>
      </c>
      <c r="AG75" s="8" t="str">
        <f>IF($I75&lt;&gt;work!$A$2,"",IF(X75="","",IF(X75=work!$A$7,work!$B$7*$J75/2,IF(X75=work!$A$8,work!$B$8*$J75/2,IF(X75=work!$A$9,work!$B$9*$J75/2)))))</f>
        <v/>
      </c>
      <c r="AH75" s="8" t="str">
        <f>IF($I75&lt;&gt;work!$A$2,"",IF(Y75="","",IF(Y75=work!$A$7,work!$B$7*$J75/2,IF(Y75=work!$A$8,work!$B$8*$J75/2,IF(Y75=work!$A$9,work!$B$9*$J75/2)))))</f>
        <v/>
      </c>
      <c r="AI75" s="8" t="str">
        <f>IF($I75&lt;&gt;work!$A$2,"",IF(Z75="","",IF(Z75=work!$A$7,work!$B$7*$J75/2,IF(Z75=work!$A$8,work!$B$8*$J75/2,IF(Z75=work!$A$9,work!$B$9*$J75/2)))))</f>
        <v/>
      </c>
      <c r="AJ75" s="8" t="str">
        <f>IF($I75&lt;&gt;work!$A$2,"",IF(AA75="","",IF(AA75=work!$A$7,work!$B$7*$J75/2,IF(AA75=work!$A$8,work!$B$8*$J75/2,IF(AA75=work!$A$9,work!$B$9*$J75/2)))))</f>
        <v/>
      </c>
      <c r="AK75" s="8" t="str">
        <f>IF($I75&lt;&gt;work!$A$2,"",IF(AB75="","",IF(AB75=work!$A$7,work!$B$7*$J75/2,IF(AB75=work!$A$8,work!$B$8*$J75/2,IF(AB75=work!$A$9,work!$B$9*$J75/2)))))</f>
        <v/>
      </c>
      <c r="AL75" s="8" t="str">
        <f>IF($I75&lt;&gt;work!$A$2,"",IF(AC75="","",IF(AC75=work!$A$7,work!$B$7*$J75/2,IF(AC75=work!$A$8,work!$B$8*$J75/2,IF(AC75=work!$A$9,work!$B$9*$J75/2)))))</f>
        <v/>
      </c>
      <c r="AM75" s="35" t="str">
        <f>IF($I75&lt;&gt;work!$A$2,"",IF(AD75="","",IF(AD75=work!$A$7,work!$B$7*$J75/2,IF(AD75=work!$A$8,work!$B$8*$J75/2,IF(AD75=work!$A$9,work!$B$9*$J75/2)))))</f>
        <v/>
      </c>
      <c r="AN75" s="38" t="str">
        <f>IF($I75&lt;&gt;work!$A$2,"",IF(V75="","",IF(V75=work!$A$7,work!$B$7*$N75/2,IF(V75=work!$A$8,work!$B$8*$N75/2,IF(V75=work!$A$9,work!$B$9*$N75/2)))))</f>
        <v/>
      </c>
      <c r="AO75" s="8" t="str">
        <f>IF($I75&lt;&gt;work!$A$2,"",IF(W75="","",IF(W75=work!$A$7,work!$B$7*$N75/2,IF(W75=work!$A$8,work!$B$8*$N75/2,IF(W75=work!$A$9,work!$B$9*$N75/2)))))</f>
        <v/>
      </c>
      <c r="AP75" s="8" t="str">
        <f>IF($I75&lt;&gt;work!$A$2,"",IF(X75="","",IF(X75=work!$A$7,work!$B$7*$N75/2,IF(X75=work!$A$8,work!$B$8*$N75/2,IF(X75=work!$A$9,work!$B$9*$N75/2)))))</f>
        <v/>
      </c>
      <c r="AQ75" s="8" t="str">
        <f>IF($I75&lt;&gt;work!$A$2,"",IF(Y75="","",IF(Y75=work!$A$7,work!$B$7*$N75/2,IF(Y75=work!$A$8,work!$B$8*$N75/2,IF(Y75=work!$A$9,work!$B$9*$N75/2)))))</f>
        <v/>
      </c>
      <c r="AR75" s="8" t="str">
        <f>IF($I75&lt;&gt;work!$A$2,"",IF(Z75="","",IF(Z75=work!$A$7,work!$B$7*$N75/2,IF(Z75=work!$A$8,work!$B$8*$N75/2,IF(Z75=work!$A$9,work!$B$9*$N75/2)))))</f>
        <v/>
      </c>
      <c r="AS75" s="8" t="str">
        <f>IF($I75&lt;&gt;work!$A$2,"",IF(AA75="","",IF(AA75=work!$A$7,work!$B$7*$N75/2,IF(AA75=work!$A$8,work!$B$8*$N75/2,IF(AA75=work!$A$9,work!$B$9*$N75/2)))))</f>
        <v/>
      </c>
      <c r="AT75" s="8" t="str">
        <f>IF($I75&lt;&gt;work!$A$2,"",IF(AB75="","",IF(AB75=work!$A$7,work!$B$7*$N75/2,IF(AB75=work!$A$8,work!$B$8*$N75/2,IF(AB75=work!$A$9,work!$B$9*$N75/2)))))</f>
        <v/>
      </c>
      <c r="AU75" s="8" t="str">
        <f>IF($I75&lt;&gt;work!$A$2,"",IF(AC75="","",IF(AC75=work!$A$7,work!$B$7*$N75/2,IF(AC75=work!$A$8,work!$B$8*$N75/2,IF(AC75=work!$A$9,work!$B$9*$N75/2)))))</f>
        <v/>
      </c>
      <c r="AV75" s="35" t="str">
        <f>IF($I75&lt;&gt;work!$A$2,"",IF(AD75="","",IF(AD75=work!$A$7,work!$B$7*$N75/2,IF(AD75=work!$A$8,work!$B$8*$N75/2,IF(AD75=work!$A$9,work!$B$9*$N75/2)))))</f>
        <v/>
      </c>
      <c r="AW75" s="26">
        <f>COUNTIF(V75:AD75,work!$A$7)*work!$B$7+COUNTIF(V75:AD75,work!$A$8)*work!$B$8+COUNTIF(V75:AD75,work!$A$9)*work!$B$9</f>
        <v>0.8</v>
      </c>
      <c r="AX75" s="16" t="str">
        <f>IF(AW75&lt;0.8,"UNDER",IF(AW75&gt;0.9,"OVER","OK"))</f>
        <v>OK</v>
      </c>
    </row>
    <row r="76" spans="2:51" ht="20" customHeight="1">
      <c r="B76" s="236"/>
      <c r="C76" s="237"/>
      <c r="D76" s="236"/>
      <c r="E76" s="237"/>
      <c r="F76" s="259"/>
      <c r="G76" s="260"/>
      <c r="H76" s="28" t="s">
        <v>24</v>
      </c>
      <c r="I76" s="118"/>
      <c r="J76" s="38"/>
      <c r="K76" s="8"/>
      <c r="L76" s="8"/>
      <c r="M76" s="35">
        <v>2</v>
      </c>
      <c r="N76" s="38"/>
      <c r="O76" s="8"/>
      <c r="P76" s="8"/>
      <c r="Q76" s="6">
        <v>2</v>
      </c>
      <c r="R76" s="38">
        <f>IF($I76=work!$A$2,IF($I$21=work!$B$2,J76,IF($I$21=work!$B$3,N76,0)),0)</f>
        <v>0</v>
      </c>
      <c r="S76" s="8">
        <f>IF($I76=work!$A$2,IF($I$21=work!$B$2,K76,IF($I$21=work!$B$3,O76,0)),0)</f>
        <v>0</v>
      </c>
      <c r="T76" s="8">
        <f>IF($I76=work!$A$2,IF($I$21=work!$B$2,L76,IF($I$21=work!$B$3,P76,0)),0)</f>
        <v>0</v>
      </c>
      <c r="U76" s="35">
        <f>IF($I76=work!$A$2,IF($I$21=work!$B$2,M76,IF($I$21=work!$B$3,Q76,0)),0)</f>
        <v>0</v>
      </c>
      <c r="V76" s="26"/>
      <c r="W76" s="8"/>
      <c r="X76" s="8" t="s">
        <v>122</v>
      </c>
      <c r="Y76" s="8" t="s">
        <v>130</v>
      </c>
      <c r="Z76" s="8"/>
      <c r="AA76" s="8"/>
      <c r="AB76" s="8"/>
      <c r="AC76" s="8"/>
      <c r="AD76" s="35"/>
      <c r="AE76" s="38" t="str">
        <f>IF($I76&lt;&gt;work!$A$2,"",IF(V76="","",IF(V76=work!$A$7,work!$B$7*$M76/2,IF(V76=work!$A$8,work!$B$8*$M76/2,IF(V76=work!$A$9,work!$B$9*$M76/2)))))</f>
        <v/>
      </c>
      <c r="AF76" s="8" t="str">
        <f>IF($I76&lt;&gt;work!$A$2,"",IF(W76="","",IF(W76=work!$A$7,work!$B$7*$M76/2,IF(W76=work!$A$8,work!$B$8*$M76/2,IF(W76=work!$A$9,work!$B$9*$M76/2)))))</f>
        <v/>
      </c>
      <c r="AG76" s="8" t="str">
        <f>IF($I76&lt;&gt;work!$A$2,"",IF(X76="","",IF(X76=work!$A$7,work!$B$7*$M76/2,IF(X76=work!$A$8,work!$B$8*$M76/2,IF(X76=work!$A$9,work!$B$9*$M76/2)))))</f>
        <v/>
      </c>
      <c r="AH76" s="8" t="str">
        <f>IF($I76&lt;&gt;work!$A$2,"",IF(Y76="","",IF(Y76=work!$A$7,work!$B$7*$M76/2,IF(Y76=work!$A$8,work!$B$8*$M76/2,IF(Y76=work!$A$9,work!$B$9*$M76/2)))))</f>
        <v/>
      </c>
      <c r="AI76" s="8" t="str">
        <f>IF($I76&lt;&gt;work!$A$2,"",IF(Z76="","",IF(Z76=work!$A$7,work!$B$7*$M76/2,IF(Z76=work!$A$8,work!$B$8*$M76/2,IF(Z76=work!$A$9,work!$B$9*$M76/2)))))</f>
        <v/>
      </c>
      <c r="AJ76" s="8" t="str">
        <f>IF($I76&lt;&gt;work!$A$2,"",IF(AA76="","",IF(AA76=work!$A$7,work!$B$7*$M76/2,IF(AA76=work!$A$8,work!$B$8*$M76/2,IF(AA76=work!$A$9,work!$B$9*$M76/2)))))</f>
        <v/>
      </c>
      <c r="AK76" s="8" t="str">
        <f>IF($I76&lt;&gt;work!$A$2,"",IF(AB76="","",IF(AB76=work!$A$7,work!$B$7*$M76/2,IF(AB76=work!$A$8,work!$B$8*$M76/2,IF(AB76=work!$A$9,work!$B$9*$M76/2)))))</f>
        <v/>
      </c>
      <c r="AL76" s="8" t="str">
        <f>IF($I76&lt;&gt;work!$A$2,"",IF(AC76="","",IF(AC76=work!$A$7,work!$B$7*$M76/2,IF(AC76=work!$A$8,work!$B$8*$M76/2,IF(AC76=work!$A$9,work!$B$9*$M76/2)))))</f>
        <v/>
      </c>
      <c r="AM76" s="35" t="str">
        <f>IF($I76&lt;&gt;work!$A$2,"",IF(AD76="","",IF(AD76=work!$A$7,work!$B$7*$M76/2,IF(AD76=work!$A$8,work!$B$8*$M76/2,IF(AD76=work!$A$9,work!$B$9*$M76/2)))))</f>
        <v/>
      </c>
      <c r="AN76" s="38" t="str">
        <f>IF($I76&lt;&gt;work!$A$2,"",IF(V76="","",IF(V76=work!$A$7,work!$B$7*$Q76/2,IF(V76=work!$A$8,work!$B$8*$Q76/2,IF(V76=work!$A$9,work!$B$9*$Q76/2)))))</f>
        <v/>
      </c>
      <c r="AO76" s="8" t="str">
        <f>IF($I76&lt;&gt;work!$A$2,"",IF(W76="","",IF(W76=work!$A$7,work!$B$7*$Q76/2,IF(W76=work!$A$8,work!$B$8*$Q76/2,IF(W76=work!$A$9,work!$B$9*$Q76/2)))))</f>
        <v/>
      </c>
      <c r="AP76" s="8" t="str">
        <f>IF($I76&lt;&gt;work!$A$2,"",IF(X76="","",IF(X76=work!$A$7,work!$B$7*$Q76/2,IF(X76=work!$A$8,work!$B$8*$Q76/2,IF(X76=work!$A$9,work!$B$9*$Q76/2)))))</f>
        <v/>
      </c>
      <c r="AQ76" s="8" t="str">
        <f>IF($I76&lt;&gt;work!$A$2,"",IF(Y76="","",IF(Y76=work!$A$7,work!$B$7*$Q76/2,IF(Y76=work!$A$8,work!$B$8*$Q76/2,IF(Y76=work!$A$9,work!$B$9*$Q76/2)))))</f>
        <v/>
      </c>
      <c r="AR76" s="8" t="str">
        <f>IF($I76&lt;&gt;work!$A$2,"",IF(Z76="","",IF(Z76=work!$A$7,work!$B$7*$Q76/2,IF(Z76=work!$A$8,work!$B$8*$Q76/2,IF(Z76=work!$A$9,work!$B$9*$Q76/2)))))</f>
        <v/>
      </c>
      <c r="AS76" s="8" t="str">
        <f>IF($I76&lt;&gt;work!$A$2,"",IF(AA76="","",IF(AA76=work!$A$7,work!$B$7*$Q76/2,IF(AA76=work!$A$8,work!$B$8*$Q76/2,IF(AA76=work!$A$9,work!$B$9*$Q76/2)))))</f>
        <v/>
      </c>
      <c r="AT76" s="8" t="str">
        <f>IF($I76&lt;&gt;work!$A$2,"",IF(AB76="","",IF(AB76=work!$A$7,work!$B$7*$Q76/2,IF(AB76=work!$A$8,work!$B$8*$Q76/2,IF(AB76=work!$A$9,work!$B$9*$Q76/2)))))</f>
        <v/>
      </c>
      <c r="AU76" s="8" t="str">
        <f>IF($I76&lt;&gt;work!$A$2,"",IF(AC76="","",IF(AC76=work!$A$7,work!$B$7*$Q76/2,IF(AC76=work!$A$8,work!$B$8*$Q76/2,IF(AC76=work!$A$9,work!$B$9*$Q76/2)))))</f>
        <v/>
      </c>
      <c r="AV76" s="35" t="str">
        <f>IF($I76&lt;&gt;work!$A$2,"",IF(AD76="","",IF(AD76=work!$A$7,work!$B$7*$Q76/2,IF(AD76=work!$A$8,work!$B$8*$Q76/2,IF(AD76=work!$A$9,work!$B$9*$Q76/2)))))</f>
        <v/>
      </c>
      <c r="AW76" s="26">
        <f>COUNTIF(V76:AD76,work!$A$7)*work!$B$7+COUNTIF(V76:AD76,work!$A$8)*work!$B$8+COUNTIF(V76:AD76,work!$A$9)*work!$B$9</f>
        <v>0.8</v>
      </c>
      <c r="AX76" s="16" t="str">
        <f t="shared" ref="AX76:AX82" si="9">IF(AW76&lt;0.8,"UNDER",IF(AW76&gt;0.9,"OVER","OK"))</f>
        <v>OK</v>
      </c>
    </row>
    <row r="77" spans="2:51" ht="20" customHeight="1">
      <c r="B77" s="236"/>
      <c r="C77" s="237"/>
      <c r="D77" s="236"/>
      <c r="E77" s="237"/>
      <c r="F77" s="259"/>
      <c r="G77" s="260"/>
      <c r="H77" s="28" t="s">
        <v>59</v>
      </c>
      <c r="I77" s="118"/>
      <c r="J77" s="38"/>
      <c r="K77" s="8"/>
      <c r="L77" s="8"/>
      <c r="M77" s="35">
        <v>3</v>
      </c>
      <c r="N77" s="38"/>
      <c r="O77" s="8"/>
      <c r="P77" s="8"/>
      <c r="Q77" s="6">
        <v>3</v>
      </c>
      <c r="R77" s="38">
        <f>IF($I77=work!$A$2,IF($I$21=work!$B$2,J77,IF($I$21=work!$B$3,N77,0)),0)</f>
        <v>0</v>
      </c>
      <c r="S77" s="8">
        <f>IF($I77=work!$A$2,IF($I$21=work!$B$2,K77,IF($I$21=work!$B$3,O77,0)),0)</f>
        <v>0</v>
      </c>
      <c r="T77" s="8">
        <f>IF($I77=work!$A$2,IF($I$21=work!$B$2,L77,IF($I$21=work!$B$3,P77,0)),0)</f>
        <v>0</v>
      </c>
      <c r="U77" s="35">
        <f>IF($I77=work!$A$2,IF($I$21=work!$B$2,M77,IF($I$21=work!$B$3,Q77,0)),0)</f>
        <v>0</v>
      </c>
      <c r="V77" s="26"/>
      <c r="W77" s="8"/>
      <c r="X77" s="8" t="s">
        <v>130</v>
      </c>
      <c r="Y77" s="8" t="s">
        <v>122</v>
      </c>
      <c r="Z77" s="8"/>
      <c r="AA77" s="8"/>
      <c r="AB77" s="8"/>
      <c r="AC77" s="8"/>
      <c r="AD77" s="35"/>
      <c r="AE77" s="38" t="str">
        <f>IF($I77&lt;&gt;work!$A$2,"",IF(V77="","",IF(V77=work!$A$7,work!$B$7*$M77/2,IF(V77=work!$A$8,work!$B$8*$M77/2,IF(V77=work!$A$9,work!$B$9*$M77/2)))))</f>
        <v/>
      </c>
      <c r="AF77" s="8" t="str">
        <f>IF($I77&lt;&gt;work!$A$2,"",IF(W77="","",IF(W77=work!$A$7,work!$B$7*$M77/2,IF(W77=work!$A$8,work!$B$8*$M77/2,IF(W77=work!$A$9,work!$B$9*$M77/2)))))</f>
        <v/>
      </c>
      <c r="AG77" s="8" t="str">
        <f>IF($I77&lt;&gt;work!$A$2,"",IF(X77="","",IF(X77=work!$A$7,work!$B$7*$M77/2,IF(X77=work!$A$8,work!$B$8*$M77/2,IF(X77=work!$A$9,work!$B$9*$M77/2)))))</f>
        <v/>
      </c>
      <c r="AH77" s="8" t="str">
        <f>IF($I77&lt;&gt;work!$A$2,"",IF(Y77="","",IF(Y77=work!$A$7,work!$B$7*$M77/2,IF(Y77=work!$A$8,work!$B$8*$M77/2,IF(Y77=work!$A$9,work!$B$9*$M77/2)))))</f>
        <v/>
      </c>
      <c r="AI77" s="8" t="str">
        <f>IF($I77&lt;&gt;work!$A$2,"",IF(Z77="","",IF(Z77=work!$A$7,work!$B$7*$M77/2,IF(Z77=work!$A$8,work!$B$8*$M77/2,IF(Z77=work!$A$9,work!$B$9*$M77/2)))))</f>
        <v/>
      </c>
      <c r="AJ77" s="8" t="str">
        <f>IF($I77&lt;&gt;work!$A$2,"",IF(AA77="","",IF(AA77=work!$A$7,work!$B$7*$M77/2,IF(AA77=work!$A$8,work!$B$8*$M77/2,IF(AA77=work!$A$9,work!$B$9*$M77/2)))))</f>
        <v/>
      </c>
      <c r="AK77" s="8" t="str">
        <f>IF($I77&lt;&gt;work!$A$2,"",IF(AB77="","",IF(AB77=work!$A$7,work!$B$7*$M77/2,IF(AB77=work!$A$8,work!$B$8*$M77/2,IF(AB77=work!$A$9,work!$B$9*$M77/2)))))</f>
        <v/>
      </c>
      <c r="AL77" s="8" t="str">
        <f>IF($I77&lt;&gt;work!$A$2,"",IF(AC77="","",IF(AC77=work!$A$7,work!$B$7*$M77/2,IF(AC77=work!$A$8,work!$B$8*$M77/2,IF(AC77=work!$A$9,work!$B$9*$M77/2)))))</f>
        <v/>
      </c>
      <c r="AM77" s="35" t="str">
        <f>IF($I77&lt;&gt;work!$A$2,"",IF(AD77="","",IF(AD77=work!$A$7,work!$B$7*$M77/2,IF(AD77=work!$A$8,work!$B$8*$M77/2,IF(AD77=work!$A$9,work!$B$9*$M77/2)))))</f>
        <v/>
      </c>
      <c r="AN77" s="38" t="str">
        <f>IF($I77&lt;&gt;work!$A$2,"",IF(V77="","",IF(V77=work!$A$7,work!$B$7*$Q77/2,IF(V77=work!$A$8,work!$B$8*$Q77/2,IF(V77=work!$A$9,work!$B$9*$Q77/2)))))</f>
        <v/>
      </c>
      <c r="AO77" s="8" t="str">
        <f>IF($I77&lt;&gt;work!$A$2,"",IF(W77="","",IF(W77=work!$A$7,work!$B$7*$Q77/2,IF(W77=work!$A$8,work!$B$8*$Q77/2,IF(W77=work!$A$9,work!$B$9*$Q77/2)))))</f>
        <v/>
      </c>
      <c r="AP77" s="8" t="str">
        <f>IF($I77&lt;&gt;work!$A$2,"",IF(X77="","",IF(X77=work!$A$7,work!$B$7*$Q77/2,IF(X77=work!$A$8,work!$B$8*$Q77/2,IF(X77=work!$A$9,work!$B$9*$Q77/2)))))</f>
        <v/>
      </c>
      <c r="AQ77" s="8" t="str">
        <f>IF($I77&lt;&gt;work!$A$2,"",IF(Y77="","",IF(Y77=work!$A$7,work!$B$7*$Q77/2,IF(Y77=work!$A$8,work!$B$8*$Q77/2,IF(Y77=work!$A$9,work!$B$9*$Q77/2)))))</f>
        <v/>
      </c>
      <c r="AR77" s="8" t="str">
        <f>IF($I77&lt;&gt;work!$A$2,"",IF(Z77="","",IF(Z77=work!$A$7,work!$B$7*$Q77/2,IF(Z77=work!$A$8,work!$B$8*$Q77/2,IF(Z77=work!$A$9,work!$B$9*$Q77/2)))))</f>
        <v/>
      </c>
      <c r="AS77" s="8" t="str">
        <f>IF($I77&lt;&gt;work!$A$2,"",IF(AA77="","",IF(AA77=work!$A$7,work!$B$7*$Q77/2,IF(AA77=work!$A$8,work!$B$8*$Q77/2,IF(AA77=work!$A$9,work!$B$9*$Q77/2)))))</f>
        <v/>
      </c>
      <c r="AT77" s="8" t="str">
        <f>IF($I77&lt;&gt;work!$A$2,"",IF(AB77="","",IF(AB77=work!$A$7,work!$B$7*$Q77/2,IF(AB77=work!$A$8,work!$B$8*$Q77/2,IF(AB77=work!$A$9,work!$B$9*$Q77/2)))))</f>
        <v/>
      </c>
      <c r="AU77" s="8" t="str">
        <f>IF($I77&lt;&gt;work!$A$2,"",IF(AC77="","",IF(AC77=work!$A$7,work!$B$7*$Q77/2,IF(AC77=work!$A$8,work!$B$8*$Q77/2,IF(AC77=work!$A$9,work!$B$9*$Q77/2)))))</f>
        <v/>
      </c>
      <c r="AV77" s="35" t="str">
        <f>IF($I77&lt;&gt;work!$A$2,"",IF(AD77="","",IF(AD77=work!$A$7,work!$B$7*$Q77/2,IF(AD77=work!$A$8,work!$B$8*$Q77/2,IF(AD77=work!$A$9,work!$B$9*$Q77/2)))))</f>
        <v/>
      </c>
      <c r="AW77" s="26">
        <f>COUNTIF(V77:AD77,work!$A$7)*work!$B$7+COUNTIF(V77:AD77,work!$A$8)*work!$B$8+COUNTIF(V77:AD77,work!$A$9)*work!$B$9</f>
        <v>0.8</v>
      </c>
      <c r="AX77" s="16" t="str">
        <f t="shared" si="9"/>
        <v>OK</v>
      </c>
      <c r="AY77" s="3"/>
    </row>
    <row r="78" spans="2:51" ht="20" customHeight="1">
      <c r="B78" s="236"/>
      <c r="C78" s="237"/>
      <c r="D78" s="236"/>
      <c r="E78" s="237"/>
      <c r="F78" s="259"/>
      <c r="G78" s="260"/>
      <c r="H78" s="28" t="s">
        <v>33</v>
      </c>
      <c r="I78" s="118"/>
      <c r="J78" s="38"/>
      <c r="K78" s="8"/>
      <c r="L78" s="8"/>
      <c r="M78" s="35">
        <v>2</v>
      </c>
      <c r="N78" s="38"/>
      <c r="O78" s="8"/>
      <c r="P78" s="8"/>
      <c r="Q78" s="6">
        <v>2</v>
      </c>
      <c r="R78" s="38">
        <f>IF($I78=work!$A$2,IF($I$21=work!$B$2,J78,IF($I$21=work!$B$3,N78,0)),0)</f>
        <v>0</v>
      </c>
      <c r="S78" s="8">
        <f>IF($I78=work!$A$2,IF($I$21=work!$B$2,K78,IF($I$21=work!$B$3,O78,0)),0)</f>
        <v>0</v>
      </c>
      <c r="T78" s="8">
        <f>IF($I78=work!$A$2,IF($I$21=work!$B$2,L78,IF($I$21=work!$B$3,P78,0)),0)</f>
        <v>0</v>
      </c>
      <c r="U78" s="35">
        <f>IF($I78=work!$A$2,IF($I$21=work!$B$2,M78,IF($I$21=work!$B$3,Q78,0)),0)</f>
        <v>0</v>
      </c>
      <c r="V78" s="26"/>
      <c r="W78" s="8"/>
      <c r="X78" s="8" t="s">
        <v>130</v>
      </c>
      <c r="Y78" s="8" t="s">
        <v>122</v>
      </c>
      <c r="Z78" s="8"/>
      <c r="AA78" s="8"/>
      <c r="AB78" s="8"/>
      <c r="AC78" s="8"/>
      <c r="AD78" s="35"/>
      <c r="AE78" s="38" t="str">
        <f>IF($I78&lt;&gt;work!$A$2,"",IF(V78="","",IF(V78=work!$A$7,work!$B$7*$M78/2,IF(V78=work!$A$8,work!$B$8*$M78/2,IF(V78=work!$A$9,work!$B$9*$M78/2)))))</f>
        <v/>
      </c>
      <c r="AF78" s="8" t="str">
        <f>IF($I78&lt;&gt;work!$A$2,"",IF(W78="","",IF(W78=work!$A$7,work!$B$7*$M78/2,IF(W78=work!$A$8,work!$B$8*$M78/2,IF(W78=work!$A$9,work!$B$9*$M78/2)))))</f>
        <v/>
      </c>
      <c r="AG78" s="8" t="str">
        <f>IF($I78&lt;&gt;work!$A$2,"",IF(X78="","",IF(X78=work!$A$7,work!$B$7*$M78/2,IF(X78=work!$A$8,work!$B$8*$M78/2,IF(X78=work!$A$9,work!$B$9*$M78/2)))))</f>
        <v/>
      </c>
      <c r="AH78" s="8" t="str">
        <f>IF($I78&lt;&gt;work!$A$2,"",IF(Y78="","",IF(Y78=work!$A$7,work!$B$7*$M78/2,IF(Y78=work!$A$8,work!$B$8*$M78/2,IF(Y78=work!$A$9,work!$B$9*$M78/2)))))</f>
        <v/>
      </c>
      <c r="AI78" s="8" t="str">
        <f>IF($I78&lt;&gt;work!$A$2,"",IF(Z78="","",IF(Z78=work!$A$7,work!$B$7*$M78/2,IF(Z78=work!$A$8,work!$B$8*$M78/2,IF(Z78=work!$A$9,work!$B$9*$M78/2)))))</f>
        <v/>
      </c>
      <c r="AJ78" s="8" t="str">
        <f>IF($I78&lt;&gt;work!$A$2,"",IF(AA78="","",IF(AA78=work!$A$7,work!$B$7*$M78/2,IF(AA78=work!$A$8,work!$B$8*$M78/2,IF(AA78=work!$A$9,work!$B$9*$M78/2)))))</f>
        <v/>
      </c>
      <c r="AK78" s="8" t="str">
        <f>IF($I78&lt;&gt;work!$A$2,"",IF(AB78="","",IF(AB78=work!$A$7,work!$B$7*$M78/2,IF(AB78=work!$A$8,work!$B$8*$M78/2,IF(AB78=work!$A$9,work!$B$9*$M78/2)))))</f>
        <v/>
      </c>
      <c r="AL78" s="8" t="str">
        <f>IF($I78&lt;&gt;work!$A$2,"",IF(AC78="","",IF(AC78=work!$A$7,work!$B$7*$M78/2,IF(AC78=work!$A$8,work!$B$8*$M78/2,IF(AC78=work!$A$9,work!$B$9*$M78/2)))))</f>
        <v/>
      </c>
      <c r="AM78" s="35" t="str">
        <f>IF($I78&lt;&gt;work!$A$2,"",IF(AD78="","",IF(AD78=work!$A$7,work!$B$7*$M78/2,IF(AD78=work!$A$8,work!$B$8*$M78/2,IF(AD78=work!$A$9,work!$B$9*$M78/2)))))</f>
        <v/>
      </c>
      <c r="AN78" s="38" t="str">
        <f>IF($I78&lt;&gt;work!$A$2,"",IF(V78="","",IF(V78=work!$A$7,work!$B$7*$Q78/2,IF(V78=work!$A$8,work!$B$8*$Q78/2,IF(V78=work!$A$9,work!$B$9*$Q78/2)))))</f>
        <v/>
      </c>
      <c r="AO78" s="8" t="str">
        <f>IF($I78&lt;&gt;work!$A$2,"",IF(W78="","",IF(W78=work!$A$7,work!$B$7*$Q78/2,IF(W78=work!$A$8,work!$B$8*$Q78/2,IF(W78=work!$A$9,work!$B$9*$Q78/2)))))</f>
        <v/>
      </c>
      <c r="AP78" s="8" t="str">
        <f>IF($I78&lt;&gt;work!$A$2,"",IF(X78="","",IF(X78=work!$A$7,work!$B$7*$Q78/2,IF(X78=work!$A$8,work!$B$8*$Q78/2,IF(X78=work!$A$9,work!$B$9*$Q78/2)))))</f>
        <v/>
      </c>
      <c r="AQ78" s="8" t="str">
        <f>IF($I78&lt;&gt;work!$A$2,"",IF(Y78="","",IF(Y78=work!$A$7,work!$B$7*$Q78/2,IF(Y78=work!$A$8,work!$B$8*$Q78/2,IF(Y78=work!$A$9,work!$B$9*$Q78/2)))))</f>
        <v/>
      </c>
      <c r="AR78" s="8" t="str">
        <f>IF($I78&lt;&gt;work!$A$2,"",IF(Z78="","",IF(Z78=work!$A$7,work!$B$7*$Q78/2,IF(Z78=work!$A$8,work!$B$8*$Q78/2,IF(Z78=work!$A$9,work!$B$9*$Q78/2)))))</f>
        <v/>
      </c>
      <c r="AS78" s="8" t="str">
        <f>IF($I78&lt;&gt;work!$A$2,"",IF(AA78="","",IF(AA78=work!$A$7,work!$B$7*$Q78/2,IF(AA78=work!$A$8,work!$B$8*$Q78/2,IF(AA78=work!$A$9,work!$B$9*$Q78/2)))))</f>
        <v/>
      </c>
      <c r="AT78" s="8" t="str">
        <f>IF($I78&lt;&gt;work!$A$2,"",IF(AB78="","",IF(AB78=work!$A$7,work!$B$7*$Q78/2,IF(AB78=work!$A$8,work!$B$8*$Q78/2,IF(AB78=work!$A$9,work!$B$9*$Q78/2)))))</f>
        <v/>
      </c>
      <c r="AU78" s="8" t="str">
        <f>IF($I78&lt;&gt;work!$A$2,"",IF(AC78="","",IF(AC78=work!$A$7,work!$B$7*$Q78/2,IF(AC78=work!$A$8,work!$B$8*$Q78/2,IF(AC78=work!$A$9,work!$B$9*$Q78/2)))))</f>
        <v/>
      </c>
      <c r="AV78" s="35" t="str">
        <f>IF($I78&lt;&gt;work!$A$2,"",IF(AD78="","",IF(AD78=work!$A$7,work!$B$7*$Q78/2,IF(AD78=work!$A$8,work!$B$8*$Q78/2,IF(AD78=work!$A$9,work!$B$9*$Q78/2)))))</f>
        <v/>
      </c>
      <c r="AW78" s="26">
        <f>COUNTIF(V78:AD78,work!$A$7)*work!$B$7+COUNTIF(V78:AD78,work!$A$8)*work!$B$8+COUNTIF(V78:AD78,work!$A$9)*work!$B$9</f>
        <v>0.8</v>
      </c>
      <c r="AX78" s="16" t="str">
        <f t="shared" si="9"/>
        <v>OK</v>
      </c>
    </row>
    <row r="79" spans="2:51" ht="20" customHeight="1">
      <c r="B79" s="236"/>
      <c r="C79" s="237"/>
      <c r="D79" s="236"/>
      <c r="E79" s="237"/>
      <c r="F79" s="259"/>
      <c r="G79" s="260"/>
      <c r="H79" s="114" t="s">
        <v>26</v>
      </c>
      <c r="I79" s="118"/>
      <c r="J79" s="38"/>
      <c r="K79" s="8"/>
      <c r="L79" s="12">
        <v>2</v>
      </c>
      <c r="M79" s="35"/>
      <c r="N79" s="38"/>
      <c r="O79" s="8"/>
      <c r="P79" s="12">
        <v>2</v>
      </c>
      <c r="Q79" s="6"/>
      <c r="R79" s="38">
        <f>IF($I79=work!$A$2,IF($I$21=work!$B$2,J79,IF($I$21=work!$B$3,N79,0)),0)</f>
        <v>0</v>
      </c>
      <c r="S79" s="8">
        <f>IF($I79=work!$A$2,IF($I$21=work!$B$2,K79,IF($I$21=work!$B$3,O79,0)),0)</f>
        <v>0</v>
      </c>
      <c r="T79" s="8">
        <f>IF($I79=work!$A$2,IF($I$21=work!$B$2,L79,IF($I$21=work!$B$3,P79,0)),0)</f>
        <v>0</v>
      </c>
      <c r="U79" s="35">
        <f>IF($I79=work!$A$2,IF($I$21=work!$B$2,M79,IF($I$21=work!$B$3,Q79,0)),0)</f>
        <v>0</v>
      </c>
      <c r="V79" s="26"/>
      <c r="W79" s="8" t="s">
        <v>130</v>
      </c>
      <c r="X79" s="8" t="s">
        <v>178</v>
      </c>
      <c r="Y79" s="8" t="s">
        <v>130</v>
      </c>
      <c r="Z79" s="8"/>
      <c r="AA79" s="8"/>
      <c r="AB79" s="8"/>
      <c r="AC79" s="8"/>
      <c r="AD79" s="35"/>
      <c r="AE79" s="38" t="str">
        <f>IF($I79&lt;&gt;work!$A$2,"",IF(V79="","",IF(V79=work!$A$7,work!$B$7*$L79/2,IF(V79=work!$A$8,work!$B$8*$L79/2,IF(V79=work!$A$9,work!$B$9*$L79/2)))))</f>
        <v/>
      </c>
      <c r="AF79" s="8" t="str">
        <f>IF($I79&lt;&gt;work!$A$2,"",IF(W79="","",IF(W79=work!$A$7,work!$B$7*$L79/2,IF(W79=work!$A$8,work!$B$8*$L79/2,IF(W79=work!$A$9,work!$B$9*$L79/2)))))</f>
        <v/>
      </c>
      <c r="AG79" s="8" t="str">
        <f>IF($I79&lt;&gt;work!$A$2,"",IF(X79="","",IF(X79=work!$A$7,work!$B$7*$L79/2,IF(X79=work!$A$8,work!$B$8*$L79/2,IF(X79=work!$A$9,work!$B$9*$L79/2)))))</f>
        <v/>
      </c>
      <c r="AH79" s="8" t="str">
        <f>IF($I79&lt;&gt;work!$A$2,"",IF(Y79="","",IF(Y79=work!$A$7,work!$B$7*$L79/2,IF(Y79=work!$A$8,work!$B$8*$L79/2,IF(Y79=work!$A$9,work!$B$9*$L79/2)))))</f>
        <v/>
      </c>
      <c r="AI79" s="8" t="str">
        <f>IF($I79&lt;&gt;work!$A$2,"",IF(Z79="","",IF(Z79=work!$A$7,work!$B$7*$L79/2,IF(Z79=work!$A$8,work!$B$8*$L79/2,IF(Z79=work!$A$9,work!$B$9*$L79/2)))))</f>
        <v/>
      </c>
      <c r="AJ79" s="8" t="str">
        <f>IF($I79&lt;&gt;work!$A$2,"",IF(AA79="","",IF(AA79=work!$A$7,work!$B$7*$L79/2,IF(AA79=work!$A$8,work!$B$8*$L79/2,IF(AA79=work!$A$9,work!$B$9*$L79/2)))))</f>
        <v/>
      </c>
      <c r="AK79" s="8" t="str">
        <f>IF($I79&lt;&gt;work!$A$2,"",IF(AB79="","",IF(AB79=work!$A$7,work!$B$7*$L79/2,IF(AB79=work!$A$8,work!$B$8*$L79/2,IF(AB79=work!$A$9,work!$B$9*$L79/2)))))</f>
        <v/>
      </c>
      <c r="AL79" s="8" t="str">
        <f>IF($I79&lt;&gt;work!$A$2,"",IF(AC79="","",IF(AC79=work!$A$7,work!$B$7*$L79/2,IF(AC79=work!$A$8,work!$B$8*$L79/2,IF(AC79=work!$A$9,work!$B$9*$L79/2)))))</f>
        <v/>
      </c>
      <c r="AM79" s="35" t="str">
        <f>IF($I79&lt;&gt;work!$A$2,"",IF(AD79="","",IF(AD79=work!$A$7,work!$B$7*$L79/2,IF(AD79=work!$A$8,work!$B$8*$L79/2,IF(AD79=work!$A$9,work!$B$9*$L79/2)))))</f>
        <v/>
      </c>
      <c r="AN79" s="38" t="str">
        <f>IF($I79&lt;&gt;work!$A$2,"",IF(V79="","",IF(V79=work!$A$7,work!$B$7*$P79/2,IF(V79=work!$A$8,work!$B$8*$P79/2,IF(V79=work!$A$9,work!$B$9*$P79/2)))))</f>
        <v/>
      </c>
      <c r="AO79" s="8" t="str">
        <f>IF($I79&lt;&gt;work!$A$2,"",IF(W79="","",IF(W79=work!$A$7,work!$B$7*$P79/2,IF(W79=work!$A$8,work!$B$8*$P79/2,IF(W79=work!$A$9,work!$B$9*$P79/2)))))</f>
        <v/>
      </c>
      <c r="AP79" s="8" t="str">
        <f>IF($I79&lt;&gt;work!$A$2,"",IF(X79="","",IF(X79=work!$A$7,work!$B$7*$P79/2,IF(X79=work!$A$8,work!$B$8*$P79/2,IF(X79=work!$A$9,work!$B$9*$P79/2)))))</f>
        <v/>
      </c>
      <c r="AQ79" s="8" t="str">
        <f>IF($I79&lt;&gt;work!$A$2,"",IF(Y79="","",IF(Y79=work!$A$7,work!$B$7*$P79/2,IF(Y79=work!$A$8,work!$B$8*$P79/2,IF(Y79=work!$A$9,work!$B$9*$P79/2)))))</f>
        <v/>
      </c>
      <c r="AR79" s="8" t="str">
        <f>IF($I79&lt;&gt;work!$A$2,"",IF(Z79="","",IF(Z79=work!$A$7,work!$B$7*$P79/2,IF(Z79=work!$A$8,work!$B$8*$P79/2,IF(Z79=work!$A$9,work!$B$9*$P79/2)))))</f>
        <v/>
      </c>
      <c r="AS79" s="8" t="str">
        <f>IF($I79&lt;&gt;work!$A$2,"",IF(AA79="","",IF(AA79=work!$A$7,work!$B$7*$P79/2,IF(AA79=work!$A$8,work!$B$8*$P79/2,IF(AA79=work!$A$9,work!$B$9*$P79/2)))))</f>
        <v/>
      </c>
      <c r="AT79" s="8" t="str">
        <f>IF($I79&lt;&gt;work!$A$2,"",IF(AB79="","",IF(AB79=work!$A$7,work!$B$7*$P79/2,IF(AB79=work!$A$8,work!$B$8*$P79/2,IF(AB79=work!$A$9,work!$B$9*$P79/2)))))</f>
        <v/>
      </c>
      <c r="AU79" s="8" t="str">
        <f>IF($I79&lt;&gt;work!$A$2,"",IF(AC79="","",IF(AC79=work!$A$7,work!$B$7*$P79/2,IF(AC79=work!$A$8,work!$B$8*$P79/2,IF(AC79=work!$A$9,work!$B$9*$P79/2)))))</f>
        <v/>
      </c>
      <c r="AV79" s="35" t="str">
        <f>IF($I79&lt;&gt;work!$A$2,"",IF(AD79="","",IF(AD79=work!$A$7,work!$B$7*$P79/2,IF(AD79=work!$A$8,work!$B$8*$P79/2,IF(AD79=work!$A$9,work!$B$9*$P79/2)))))</f>
        <v/>
      </c>
      <c r="AW79" s="26">
        <f>COUNTIF(V79:AD79,work!$A$7)*work!$B$7+COUNTIF(V79:AD79,work!$A$8)*work!$B$8+COUNTIF(V79:AD79,work!$A$9)*work!$B$9</f>
        <v>0.8</v>
      </c>
      <c r="AX79" s="16" t="str">
        <f t="shared" si="9"/>
        <v>OK</v>
      </c>
    </row>
    <row r="80" spans="2:51" ht="20" customHeight="1">
      <c r="B80" s="236"/>
      <c r="C80" s="237"/>
      <c r="D80" s="236"/>
      <c r="E80" s="237"/>
      <c r="F80" s="259"/>
      <c r="G80" s="260"/>
      <c r="H80" s="184" t="s">
        <v>25</v>
      </c>
      <c r="I80" s="118"/>
      <c r="J80" s="38"/>
      <c r="K80" s="8"/>
      <c r="L80" s="8"/>
      <c r="M80" s="35">
        <v>2</v>
      </c>
      <c r="N80" s="38"/>
      <c r="O80" s="8"/>
      <c r="P80" s="8"/>
      <c r="Q80" s="6">
        <v>2</v>
      </c>
      <c r="R80" s="38">
        <f>IF($I80=work!$A$2,IF($I$21=work!$B$2,J80,IF($I$21=work!$B$3,N80,0)),0)</f>
        <v>0</v>
      </c>
      <c r="S80" s="8">
        <f>IF($I80=work!$A$2,IF($I$21=work!$B$2,K80,IF($I$21=work!$B$3,O80,0)),0)</f>
        <v>0</v>
      </c>
      <c r="T80" s="8">
        <f>IF($I80=work!$A$2,IF($I$21=work!$B$2,L80,IF($I$21=work!$B$3,P80,0)),0)</f>
        <v>0</v>
      </c>
      <c r="U80" s="35">
        <f>IF($I80=work!$A$2,IF($I$21=work!$B$2,M80,IF($I$21=work!$B$3,Q80,0)),0)</f>
        <v>0</v>
      </c>
      <c r="V80" s="26"/>
      <c r="W80" s="8"/>
      <c r="X80" s="8" t="s">
        <v>130</v>
      </c>
      <c r="Y80" s="8" t="s">
        <v>122</v>
      </c>
      <c r="Z80" s="8"/>
      <c r="AA80" s="8"/>
      <c r="AB80" s="8"/>
      <c r="AC80" s="8"/>
      <c r="AD80" s="35"/>
      <c r="AE80" s="38" t="str">
        <f>IF($I80&lt;&gt;work!$A$2,"",IF(V80="","",IF(V80=work!$A$7,work!$B$7*$M80/2,IF(V80=work!$A$8,work!$B$8*$M80/2,IF(V80=work!$A$9,work!$B$9*$M80/2)))))</f>
        <v/>
      </c>
      <c r="AF80" s="8" t="str">
        <f>IF($I80&lt;&gt;work!$A$2,"",IF(W80="","",IF(W80=work!$A$7,work!$B$7*$M80/2,IF(W80=work!$A$8,work!$B$8*$M80/2,IF(W80=work!$A$9,work!$B$9*$M80/2)))))</f>
        <v/>
      </c>
      <c r="AG80" s="8" t="str">
        <f>IF($I80&lt;&gt;work!$A$2,"",IF(X80="","",IF(X80=work!$A$7,work!$B$7*$M80/2,IF(X80=work!$A$8,work!$B$8*$M80/2,IF(X80=work!$A$9,work!$B$9*$M80/2)))))</f>
        <v/>
      </c>
      <c r="AH80" s="8" t="str">
        <f>IF($I80&lt;&gt;work!$A$2,"",IF(Y80="","",IF(Y80=work!$A$7,work!$B$7*$M80/2,IF(Y80=work!$A$8,work!$B$8*$M80/2,IF(Y80=work!$A$9,work!$B$9*$M80/2)))))</f>
        <v/>
      </c>
      <c r="AI80" s="8" t="str">
        <f>IF($I80&lt;&gt;work!$A$2,"",IF(Z80="","",IF(Z80=work!$A$7,work!$B$7*$M80/2,IF(Z80=work!$A$8,work!$B$8*$M80/2,IF(Z80=work!$A$9,work!$B$9*$M80/2)))))</f>
        <v/>
      </c>
      <c r="AJ80" s="8" t="str">
        <f>IF($I80&lt;&gt;work!$A$2,"",IF(AA80="","",IF(AA80=work!$A$7,work!$B$7*$M80/2,IF(AA80=work!$A$8,work!$B$8*$M80/2,IF(AA80=work!$A$9,work!$B$9*$M80/2)))))</f>
        <v/>
      </c>
      <c r="AK80" s="8" t="str">
        <f>IF($I80&lt;&gt;work!$A$2,"",IF(AB80="","",IF(AB80=work!$A$7,work!$B$7*$M80/2,IF(AB80=work!$A$8,work!$B$8*$M80/2,IF(AB80=work!$A$9,work!$B$9*$M80/2)))))</f>
        <v/>
      </c>
      <c r="AL80" s="8" t="str">
        <f>IF($I80&lt;&gt;work!$A$2,"",IF(AC80="","",IF(AC80=work!$A$7,work!$B$7*$M80/2,IF(AC80=work!$A$8,work!$B$8*$M80/2,IF(AC80=work!$A$9,work!$B$9*$M80/2)))))</f>
        <v/>
      </c>
      <c r="AM80" s="35" t="str">
        <f>IF($I80&lt;&gt;work!$A$2,"",IF(AD80="","",IF(AD80=work!$A$7,work!$B$7*$M80/2,IF(AD80=work!$A$8,work!$B$8*$M80/2,IF(AD80=work!$A$9,work!$B$9*$M80/2)))))</f>
        <v/>
      </c>
      <c r="AN80" s="38"/>
      <c r="AO80" s="8"/>
      <c r="AP80" s="8"/>
      <c r="AQ80" s="8"/>
      <c r="AR80" s="8"/>
      <c r="AS80" s="8"/>
      <c r="AT80" s="8"/>
      <c r="AU80" s="8"/>
      <c r="AV80" s="35"/>
      <c r="AW80" s="26">
        <f>COUNTIF(V80:AD80,work!$A$7)*work!$B$7+COUNTIF(V80:AD80,work!$A$8)*work!$B$8+COUNTIF(V80:AD80,work!$A$9)*work!$B$9</f>
        <v>0.8</v>
      </c>
      <c r="AX80" s="16" t="str">
        <f t="shared" si="9"/>
        <v>OK</v>
      </c>
    </row>
    <row r="81" spans="2:51" ht="20" customHeight="1">
      <c r="B81" s="236"/>
      <c r="C81" s="237"/>
      <c r="D81" s="236"/>
      <c r="E81" s="237"/>
      <c r="F81" s="259"/>
      <c r="G81" s="260"/>
      <c r="H81" s="108" t="s">
        <v>4</v>
      </c>
      <c r="I81" s="118"/>
      <c r="J81" s="38"/>
      <c r="K81" s="8"/>
      <c r="L81" s="8"/>
      <c r="M81" s="35">
        <v>2</v>
      </c>
      <c r="N81" s="38"/>
      <c r="O81" s="8"/>
      <c r="P81" s="12">
        <v>2</v>
      </c>
      <c r="Q81" s="6"/>
      <c r="R81" s="38">
        <f>IF($I81=work!$A$2,IF($I$21=work!$B$2,J81,IF($I$21=work!$B$3,N81,0)),0)</f>
        <v>0</v>
      </c>
      <c r="S81" s="8">
        <f>IF($I81=work!$A$2,IF($I$21=work!$B$2,K81,IF($I$21=work!$B$3,O81,0)),0)</f>
        <v>0</v>
      </c>
      <c r="T81" s="8">
        <f>IF($I81=work!$A$2,IF($I$21=work!$B$2,L81,IF($I$21=work!$B$3,P81,0)),0)</f>
        <v>0</v>
      </c>
      <c r="U81" s="35">
        <f>IF($I81=work!$A$2,IF($I$21=work!$B$2,M81,IF($I$21=work!$B$3,Q81,0)),0)</f>
        <v>0</v>
      </c>
      <c r="V81" s="26"/>
      <c r="W81" s="8"/>
      <c r="X81" s="8" t="s">
        <v>122</v>
      </c>
      <c r="Y81" s="8" t="s">
        <v>130</v>
      </c>
      <c r="Z81" s="8"/>
      <c r="AA81" s="8"/>
      <c r="AB81" s="8"/>
      <c r="AC81" s="8"/>
      <c r="AD81" s="35"/>
      <c r="AE81" s="38"/>
      <c r="AF81" s="8"/>
      <c r="AG81" s="8"/>
      <c r="AH81" s="8"/>
      <c r="AI81" s="8"/>
      <c r="AJ81" s="8"/>
      <c r="AK81" s="8"/>
      <c r="AL81" s="8"/>
      <c r="AM81" s="35"/>
      <c r="AN81" s="38" t="str">
        <f>IF($I81&lt;&gt;work!$A$2,"",IF(V81="","",IF(V81=work!$A$7,work!$B$7*$P81/2,IF(V81=work!$A$8,work!$B$8*$P81/2,IF(V81=work!$A$9,work!$B$9*$P81/2)))))</f>
        <v/>
      </c>
      <c r="AO81" s="8" t="str">
        <f>IF($I81&lt;&gt;work!$A$2,"",IF(W81="","",IF(W81=work!$A$7,work!$B$7*$P81/2,IF(W81=work!$A$8,work!$B$8*$P81/2,IF(W81=work!$A$9,work!$B$9*$P81/2)))))</f>
        <v/>
      </c>
      <c r="AP81" s="8" t="str">
        <f>IF($I81&lt;&gt;work!$A$2,"",IF(X81="","",IF(X81=work!$A$7,work!$B$7*$P81/2,IF(X81=work!$A$8,work!$B$8*$P81/2,IF(X81=work!$A$9,work!$B$9*$P81/2)))))</f>
        <v/>
      </c>
      <c r="AQ81" s="8" t="str">
        <f>IF($I81&lt;&gt;work!$A$2,"",IF(Y81="","",IF(Y81=work!$A$7,work!$B$7*$P81/2,IF(Y81=work!$A$8,work!$B$8*$P81/2,IF(Y81=work!$A$9,work!$B$9*$P81/2)))))</f>
        <v/>
      </c>
      <c r="AR81" s="8" t="str">
        <f>IF($I81&lt;&gt;work!$A$2,"",IF(Z81="","",IF(Z81=work!$A$7,work!$B$7*$P81/2,IF(Z81=work!$A$8,work!$B$8*$P81/2,IF(Z81=work!$A$9,work!$B$9*$P81/2)))))</f>
        <v/>
      </c>
      <c r="AS81" s="8" t="str">
        <f>IF($I81&lt;&gt;work!$A$2,"",IF(AA81="","",IF(AA81=work!$A$7,work!$B$7*$P81/2,IF(AA81=work!$A$8,work!$B$8*$P81/2,IF(AA81=work!$A$9,work!$B$9*$P81/2)))))</f>
        <v/>
      </c>
      <c r="AT81" s="8" t="str">
        <f>IF($I81&lt;&gt;work!$A$2,"",IF(AB81="","",IF(AB81=work!$A$7,work!$B$7*$P81/2,IF(AB81=work!$A$8,work!$B$8*$P81/2,IF(AB81=work!$A$9,work!$B$9*$P81/2)))))</f>
        <v/>
      </c>
      <c r="AU81" s="8" t="str">
        <f>IF($I81&lt;&gt;work!$A$2,"",IF(AC81="","",IF(AC81=work!$A$7,work!$B$7*$P81/2,IF(AC81=work!$A$8,work!$B$8*$P81/2,IF(AC81=work!$A$9,work!$B$9*$P81/2)))))</f>
        <v/>
      </c>
      <c r="AV81" s="35" t="str">
        <f>IF($I81&lt;&gt;work!$A$2,"",IF(AD81="","",IF(AD81=work!$A$7,work!$B$7*$P81/2,IF(AD81=work!$A$8,work!$B$8*$P81/2,IF(AD81=work!$A$9,work!$B$9*$P81/2)))))</f>
        <v/>
      </c>
      <c r="AW81" s="26">
        <f>COUNTIF(V81:AD81,work!$A$7)*work!$B$7+COUNTIF(V81:AD81,work!$A$8)*work!$B$8+COUNTIF(V81:AD81,work!$A$9)*work!$B$9</f>
        <v>0.8</v>
      </c>
      <c r="AX81" s="16" t="str">
        <f t="shared" si="9"/>
        <v>OK</v>
      </c>
    </row>
    <row r="82" spans="2:51" ht="20" customHeight="1">
      <c r="B82" s="236"/>
      <c r="C82" s="237"/>
      <c r="D82" s="236"/>
      <c r="E82" s="237"/>
      <c r="F82" s="259"/>
      <c r="G82" s="260"/>
      <c r="H82" s="28" t="s">
        <v>34</v>
      </c>
      <c r="I82" s="118"/>
      <c r="J82" s="38"/>
      <c r="K82" s="8"/>
      <c r="L82" s="8"/>
      <c r="M82" s="35">
        <v>3</v>
      </c>
      <c r="N82" s="38"/>
      <c r="O82" s="8"/>
      <c r="P82" s="8"/>
      <c r="Q82" s="6">
        <v>3</v>
      </c>
      <c r="R82" s="38">
        <f>IF($I82=work!$A$2,IF($I$21=work!$B$2,J82,IF($I$21=work!$B$3,N82,0)),0)</f>
        <v>0</v>
      </c>
      <c r="S82" s="8">
        <f>IF($I82=work!$A$2,IF($I$21=work!$B$2,K82,IF($I$21=work!$B$3,O82,0)),0)</f>
        <v>0</v>
      </c>
      <c r="T82" s="8">
        <f>IF($I82=work!$A$2,IF($I$21=work!$B$2,L82,IF($I$21=work!$B$3,P82,0)),0)</f>
        <v>0</v>
      </c>
      <c r="U82" s="35">
        <f>IF($I82=work!$A$2,IF($I$21=work!$B$2,M82,IF($I$21=work!$B$3,Q82,0)),0)</f>
        <v>0</v>
      </c>
      <c r="V82" s="26"/>
      <c r="W82" s="8"/>
      <c r="X82" s="8" t="s">
        <v>130</v>
      </c>
      <c r="Y82" s="8" t="s">
        <v>122</v>
      </c>
      <c r="Z82" s="8"/>
      <c r="AA82" s="8"/>
      <c r="AB82" s="8"/>
      <c r="AC82" s="8"/>
      <c r="AD82" s="35"/>
      <c r="AE82" s="38" t="str">
        <f>IF($I82&lt;&gt;work!$A$2,"",IF(V82="","",IF(V82=work!$A$7,work!$B$7*$M82/2,IF(V82=work!$A$8,work!$B$8*$M82/2,IF(V82=work!$A$9,work!$B$9*$M82/2)))))</f>
        <v/>
      </c>
      <c r="AF82" s="8" t="str">
        <f>IF($I82&lt;&gt;work!$A$2,"",IF(W82="","",IF(W82=work!$A$7,work!$B$7*$M82/2,IF(W82=work!$A$8,work!$B$8*$M82/2,IF(W82=work!$A$9,work!$B$9*$M82/2)))))</f>
        <v/>
      </c>
      <c r="AG82" s="8" t="str">
        <f>IF($I82&lt;&gt;work!$A$2,"",IF(X82="","",IF(X82=work!$A$7,work!$B$7*$M82/2,IF(X82=work!$A$8,work!$B$8*$M82/2,IF(X82=work!$A$9,work!$B$9*$M82/2)))))</f>
        <v/>
      </c>
      <c r="AH82" s="8" t="str">
        <f>IF($I82&lt;&gt;work!$A$2,"",IF(Y82="","",IF(Y82=work!$A$7,work!$B$7*$M82/2,IF(Y82=work!$A$8,work!$B$8*$M82/2,IF(Y82=work!$A$9,work!$B$9*$M82/2)))))</f>
        <v/>
      </c>
      <c r="AI82" s="8" t="str">
        <f>IF($I82&lt;&gt;work!$A$2,"",IF(Z82="","",IF(Z82=work!$A$7,work!$B$7*$M82/2,IF(Z82=work!$A$8,work!$B$8*$M82/2,IF(Z82=work!$A$9,work!$B$9*$M82/2)))))</f>
        <v/>
      </c>
      <c r="AJ82" s="8" t="str">
        <f>IF($I82&lt;&gt;work!$A$2,"",IF(AA82="","",IF(AA82=work!$A$7,work!$B$7*$M82/2,IF(AA82=work!$A$8,work!$B$8*$M82/2,IF(AA82=work!$A$9,work!$B$9*$M82/2)))))</f>
        <v/>
      </c>
      <c r="AK82" s="8" t="str">
        <f>IF($I82&lt;&gt;work!$A$2,"",IF(AB82="","",IF(AB82=work!$A$7,work!$B$7*$M82/2,IF(AB82=work!$A$8,work!$B$8*$M82/2,IF(AB82=work!$A$9,work!$B$9*$M82/2)))))</f>
        <v/>
      </c>
      <c r="AL82" s="8" t="str">
        <f>IF($I82&lt;&gt;work!$A$2,"",IF(AC82="","",IF(AC82=work!$A$7,work!$B$7*$M82/2,IF(AC82=work!$A$8,work!$B$8*$M82/2,IF(AC82=work!$A$9,work!$B$9*$M82/2)))))</f>
        <v/>
      </c>
      <c r="AM82" s="35" t="str">
        <f>IF($I82&lt;&gt;work!$A$2,"",IF(AD82="","",IF(AD82=work!$A$7,work!$B$7*$M82/2,IF(AD82=work!$A$8,work!$B$8*$M82/2,IF(AD82=work!$A$9,work!$B$9*$M82/2)))))</f>
        <v/>
      </c>
      <c r="AN82" s="38"/>
      <c r="AO82" s="8"/>
      <c r="AP82" s="8"/>
      <c r="AQ82" s="8"/>
      <c r="AR82" s="8"/>
      <c r="AS82" s="8"/>
      <c r="AT82" s="8"/>
      <c r="AU82" s="8"/>
      <c r="AV82" s="35"/>
      <c r="AW82" s="26">
        <f>COUNTIF(V82:AD82,work!$A$7)*work!$B$7+COUNTIF(V82:AD82,work!$A$8)*work!$B$8+COUNTIF(V82:AD82,work!$A$9)*work!$B$9</f>
        <v>0.8</v>
      </c>
      <c r="AX82" s="16" t="str">
        <f t="shared" si="9"/>
        <v>OK</v>
      </c>
      <c r="AY82" s="3"/>
    </row>
    <row r="83" spans="2:51" ht="20" customHeight="1">
      <c r="B83" s="236"/>
      <c r="C83" s="237"/>
      <c r="D83" s="236"/>
      <c r="E83" s="237"/>
      <c r="F83" s="259"/>
      <c r="G83" s="260"/>
      <c r="H83" s="114" t="s">
        <v>60</v>
      </c>
      <c r="I83" s="118"/>
      <c r="J83" s="38"/>
      <c r="K83" s="8"/>
      <c r="L83" s="12">
        <v>2</v>
      </c>
      <c r="M83" s="35"/>
      <c r="N83" s="38"/>
      <c r="O83" s="8"/>
      <c r="P83" s="12">
        <v>2</v>
      </c>
      <c r="Q83" s="6"/>
      <c r="R83" s="38">
        <f>IF($I83=work!$A$2,IF($I$21=work!$B$2,J83,IF($I$21=work!$B$3,N83,0)),0)</f>
        <v>0</v>
      </c>
      <c r="S83" s="8">
        <f>IF($I83=work!$A$2,IF($I$21=work!$B$2,K83,IF($I$21=work!$B$3,O83,0)),0)</f>
        <v>0</v>
      </c>
      <c r="T83" s="8">
        <f>IF($I83=work!$A$2,IF($I$21=work!$B$2,L83,IF($I$21=work!$B$3,P83,0)),0)</f>
        <v>0</v>
      </c>
      <c r="U83" s="35">
        <f>IF($I83=work!$A$2,IF($I$21=work!$B$2,M83,IF($I$21=work!$B$3,Q83,0)),0)</f>
        <v>0</v>
      </c>
      <c r="V83" s="26"/>
      <c r="W83" s="8" t="s">
        <v>130</v>
      </c>
      <c r="X83" s="8" t="s">
        <v>122</v>
      </c>
      <c r="Y83" s="8"/>
      <c r="Z83" s="8"/>
      <c r="AA83" s="8"/>
      <c r="AB83" s="8"/>
      <c r="AC83" s="8"/>
      <c r="AD83" s="35"/>
      <c r="AE83" s="38" t="str">
        <f>IF($I83&lt;&gt;work!$A$2,"",IF(V83="","",IF(V83=work!$A$7,work!$B$7*$L83/2,IF(V83=work!$A$8,work!$B$8*$L83/2,IF(V83=work!$A$9,work!$B$9*$L83/2)))))</f>
        <v/>
      </c>
      <c r="AF83" s="8" t="str">
        <f>IF($I83&lt;&gt;work!$A$2,"",IF(W83="","",IF(W83=work!$A$7,work!$B$7*$L83/2,IF(W83=work!$A$8,work!$B$8*$L83/2,IF(W83=work!$A$9,work!$B$9*$L83/2)))))</f>
        <v/>
      </c>
      <c r="AG83" s="8" t="str">
        <f>IF($I83&lt;&gt;work!$A$2,"",IF(X83="","",IF(X83=work!$A$7,work!$B$7*$L83/2,IF(X83=work!$A$8,work!$B$8*$L83/2,IF(X83=work!$A$9,work!$B$9*$L83/2)))))</f>
        <v/>
      </c>
      <c r="AH83" s="8" t="str">
        <f>IF($I83&lt;&gt;work!$A$2,"",IF(Y83="","",IF(Y83=work!$A$7,work!$B$7*$L83/2,IF(Y83=work!$A$8,work!$B$8*$L83/2,IF(Y83=work!$A$9,work!$B$9*$L83/2)))))</f>
        <v/>
      </c>
      <c r="AI83" s="8" t="str">
        <f>IF($I83&lt;&gt;work!$A$2,"",IF(Z83="","",IF(Z83=work!$A$7,work!$B$7*$L83/2,IF(Z83=work!$A$8,work!$B$8*$L83/2,IF(Z83=work!$A$9,work!$B$9*$L83/2)))))</f>
        <v/>
      </c>
      <c r="AJ83" s="8" t="str">
        <f>IF($I83&lt;&gt;work!$A$2,"",IF(AA83="","",IF(AA83=work!$A$7,work!$B$7*$L83/2,IF(AA83=work!$A$8,work!$B$8*$L83/2,IF(AA83=work!$A$9,work!$B$9*$L83/2)))))</f>
        <v/>
      </c>
      <c r="AK83" s="8" t="str">
        <f>IF($I83&lt;&gt;work!$A$2,"",IF(AB83="","",IF(AB83=work!$A$7,work!$B$7*$L83/2,IF(AB83=work!$A$8,work!$B$8*$L83/2,IF(AB83=work!$A$9,work!$B$9*$L83/2)))))</f>
        <v/>
      </c>
      <c r="AL83" s="8" t="str">
        <f>IF($I83&lt;&gt;work!$A$2,"",IF(AC83="","",IF(AC83=work!$A$7,work!$B$7*$L83/2,IF(AC83=work!$A$8,work!$B$8*$L83/2,IF(AC83=work!$A$9,work!$B$9*$L83/2)))))</f>
        <v/>
      </c>
      <c r="AM83" s="35" t="str">
        <f>IF($I83&lt;&gt;work!$A$2,"",IF(AD83="","",IF(AD83=work!$A$7,work!$B$7*$L83/2,IF(AD83=work!$A$8,work!$B$8*$L83/2,IF(AD83=work!$A$9,work!$B$9*$L83/2)))))</f>
        <v/>
      </c>
      <c r="AN83" s="38" t="str">
        <f>IF($I83&lt;&gt;work!$A$2,"",IF(V83="","",IF(V83=work!$A$7,work!$B$7*$P83/2,IF(V83=work!$A$8,work!$B$8*$P83/2,IF(V83=work!$A$9,work!$B$9*$P83/2)))))</f>
        <v/>
      </c>
      <c r="AO83" s="8" t="str">
        <f>IF($I83&lt;&gt;work!$A$2,"",IF(W83="","",IF(W83=work!$A$7,work!$B$7*$P83/2,IF(W83=work!$A$8,work!$B$8*$P83/2,IF(W83=work!$A$9,work!$B$9*$P83/2)))))</f>
        <v/>
      </c>
      <c r="AP83" s="8" t="str">
        <f>IF($I83&lt;&gt;work!$A$2,"",IF(X83="","",IF(X83=work!$A$7,work!$B$7*$P83/2,IF(X83=work!$A$8,work!$B$8*$P83/2,IF(X83=work!$A$9,work!$B$9*$P83/2)))))</f>
        <v/>
      </c>
      <c r="AQ83" s="8" t="str">
        <f>IF($I83&lt;&gt;work!$A$2,"",IF(Y83="","",IF(Y83=work!$A$7,work!$B$7*$P83/2,IF(Y83=work!$A$8,work!$B$8*$P83/2,IF(Y83=work!$A$9,work!$B$9*$P83/2)))))</f>
        <v/>
      </c>
      <c r="AR83" s="8" t="str">
        <f>IF($I83&lt;&gt;work!$A$2,"",IF(Z83="","",IF(Z83=work!$A$7,work!$B$7*$P83/2,IF(Z83=work!$A$8,work!$B$8*$P83/2,IF(Z83=work!$A$9,work!$B$9*$P83/2)))))</f>
        <v/>
      </c>
      <c r="AS83" s="8" t="str">
        <f>IF($I83&lt;&gt;work!$A$2,"",IF(AA83="","",IF(AA83=work!$A$7,work!$B$7*$P83/2,IF(AA83=work!$A$8,work!$B$8*$P83/2,IF(AA83=work!$A$9,work!$B$9*$P83/2)))))</f>
        <v/>
      </c>
      <c r="AT83" s="8" t="str">
        <f>IF($I83&lt;&gt;work!$A$2,"",IF(AB83="","",IF(AB83=work!$A$7,work!$B$7*$P83/2,IF(AB83=work!$A$8,work!$B$8*$P83/2,IF(AB83=work!$A$9,work!$B$9*$P83/2)))))</f>
        <v/>
      </c>
      <c r="AU83" s="8" t="str">
        <f>IF($I83&lt;&gt;work!$A$2,"",IF(AC83="","",IF(AC83=work!$A$7,work!$B$7*$P83/2,IF(AC83=work!$A$8,work!$B$8*$P83/2,IF(AC83=work!$A$9,work!$B$9*$P83/2)))))</f>
        <v/>
      </c>
      <c r="AV83" s="35" t="str">
        <f>IF($I83&lt;&gt;work!$A$2,"",IF(AD83="","",IF(AD83=work!$A$7,work!$B$7*$P83/2,IF(AD83=work!$A$8,work!$B$8*$P83/2,IF(AD83=work!$A$9,work!$B$9*$P83/2)))))</f>
        <v/>
      </c>
      <c r="AW83" s="26">
        <f>COUNTIF(V83:AD83,work!$A$7)*work!$B$7+COUNTIF(V83:AD83,work!$A$8)*work!$B$8+COUNTIF(V83:AD83,work!$A$9)*work!$B$9</f>
        <v>0.8</v>
      </c>
      <c r="AX83" s="16" t="str">
        <f t="shared" ref="AX83:AX89" si="10">IF(AW83&lt;0.8,"UNDER",IF(AW83&gt;0.9,"OVER","OK"))</f>
        <v>OK</v>
      </c>
    </row>
    <row r="84" spans="2:51" ht="20" customHeight="1">
      <c r="B84" s="236"/>
      <c r="C84" s="237"/>
      <c r="D84" s="236"/>
      <c r="E84" s="237"/>
      <c r="F84" s="259"/>
      <c r="G84" s="260"/>
      <c r="H84" s="102" t="s">
        <v>61</v>
      </c>
      <c r="I84" s="118"/>
      <c r="J84" s="34">
        <v>2</v>
      </c>
      <c r="K84" s="8"/>
      <c r="L84" s="8"/>
      <c r="M84" s="35"/>
      <c r="N84" s="34">
        <v>2</v>
      </c>
      <c r="O84" s="8"/>
      <c r="P84" s="8"/>
      <c r="Q84" s="6"/>
      <c r="R84" s="38">
        <f>IF($I84=work!$A$2,IF($I$21=work!$B$2,J84,IF($I$21=work!$B$3,N84,0)),0)</f>
        <v>0</v>
      </c>
      <c r="S84" s="8">
        <f>IF($I84=work!$A$2,IF($I$21=work!$B$2,K84,IF($I$21=work!$B$3,O84,0)),0)</f>
        <v>0</v>
      </c>
      <c r="T84" s="8">
        <f>IF($I84=work!$A$2,IF($I$21=work!$B$2,L84,IF($I$21=work!$B$3,P84,0)),0)</f>
        <v>0</v>
      </c>
      <c r="U84" s="35">
        <f>IF($I84=work!$A$2,IF($I$21=work!$B$2,M84,IF($I$21=work!$B$3,Q84,0)),0)</f>
        <v>0</v>
      </c>
      <c r="V84" s="26"/>
      <c r="W84" s="8" t="s">
        <v>130</v>
      </c>
      <c r="X84" s="8" t="s">
        <v>178</v>
      </c>
      <c r="Y84" s="8" t="s">
        <v>130</v>
      </c>
      <c r="Z84" s="8"/>
      <c r="AA84" s="8"/>
      <c r="AB84" s="8"/>
      <c r="AC84" s="8"/>
      <c r="AD84" s="35"/>
      <c r="AE84" s="38" t="str">
        <f>IF($I84&lt;&gt;work!$A$2,"",IF(V84="","",IF(V84=work!$A$7,work!$B$7*$J84/2,IF(V84=work!$A$8,work!$B$8*$J84/2,IF(V84=work!$A$9,work!$B$9*$J84/2)))))</f>
        <v/>
      </c>
      <c r="AF84" s="8" t="str">
        <f>IF($I84&lt;&gt;work!$A$2,"",IF(W84="","",IF(W84=work!$A$7,work!$B$7*$J84/2,IF(W84=work!$A$8,work!$B$8*$J84/2,IF(W84=work!$A$9,work!$B$9*$J84/2)))))</f>
        <v/>
      </c>
      <c r="AG84" s="8" t="str">
        <f>IF($I84&lt;&gt;work!$A$2,"",IF(X84="","",IF(X84=work!$A$7,work!$B$7*$J84/2,IF(X84=work!$A$8,work!$B$8*$J84/2,IF(X84=work!$A$9,work!$B$9*$J84/2)))))</f>
        <v/>
      </c>
      <c r="AH84" s="8" t="str">
        <f>IF($I84&lt;&gt;work!$A$2,"",IF(Y84="","",IF(Y84=work!$A$7,work!$B$7*$J84/2,IF(Y84=work!$A$8,work!$B$8*$J84/2,IF(Y84=work!$A$9,work!$B$9*$J84/2)))))</f>
        <v/>
      </c>
      <c r="AI84" s="8" t="str">
        <f>IF($I84&lt;&gt;work!$A$2,"",IF(Z84="","",IF(Z84=work!$A$7,work!$B$7*$J84/2,IF(Z84=work!$A$8,work!$B$8*$J84/2,IF(Z84=work!$A$9,work!$B$9*$J84/2)))))</f>
        <v/>
      </c>
      <c r="AJ84" s="8" t="str">
        <f>IF($I84&lt;&gt;work!$A$2,"",IF(AA84="","",IF(AA84=work!$A$7,work!$B$7*$J84/2,IF(AA84=work!$A$8,work!$B$8*$J84/2,IF(AA84=work!$A$9,work!$B$9*$J84/2)))))</f>
        <v/>
      </c>
      <c r="AK84" s="8" t="str">
        <f>IF($I84&lt;&gt;work!$A$2,"",IF(AB84="","",IF(AB84=work!$A$7,work!$B$7*$J84/2,IF(AB84=work!$A$8,work!$B$8*$J84/2,IF(AB84=work!$A$9,work!$B$9*$J84/2)))))</f>
        <v/>
      </c>
      <c r="AL84" s="8" t="str">
        <f>IF($I84&lt;&gt;work!$A$2,"",IF(AC84="","",IF(AC84=work!$A$7,work!$B$7*$J84/2,IF(AC84=work!$A$8,work!$B$8*$J84/2,IF(AC84=work!$A$9,work!$B$9*$J84/2)))))</f>
        <v/>
      </c>
      <c r="AM84" s="35" t="str">
        <f>IF($I84&lt;&gt;work!$A$2,"",IF(AD84="","",IF(AD84=work!$A$7,work!$B$7*$J84/2,IF(AD84=work!$A$8,work!$B$8*$J84/2,IF(AD84=work!$A$9,work!$B$9*$J84/2)))))</f>
        <v/>
      </c>
      <c r="AN84" s="38" t="str">
        <f>IF($I84&lt;&gt;work!$A$2,"",IF(V84="","",IF(V84=work!$A$7,work!$B$7*$N84/2,IF(V84=work!$A$8,work!$B$8*$N84/2,IF(V84=work!$A$9,work!$B$9*$N84/2)))))</f>
        <v/>
      </c>
      <c r="AO84" s="8" t="str">
        <f>IF($I84&lt;&gt;work!$A$2,"",IF(W84="","",IF(W84=work!$A$7,work!$B$7*$N84/2,IF(W84=work!$A$8,work!$B$8*$N84/2,IF(W84=work!$A$9,work!$B$9*$N84/2)))))</f>
        <v/>
      </c>
      <c r="AP84" s="8" t="str">
        <f>IF($I84&lt;&gt;work!$A$2,"",IF(X84="","",IF(X84=work!$A$7,work!$B$7*$N84/2,IF(X84=work!$A$8,work!$B$8*$N84/2,IF(X84=work!$A$9,work!$B$9*$N84/2)))))</f>
        <v/>
      </c>
      <c r="AQ84" s="8" t="str">
        <f>IF($I84&lt;&gt;work!$A$2,"",IF(Y84="","",IF(Y84=work!$A$7,work!$B$7*$N84/2,IF(Y84=work!$A$8,work!$B$8*$N84/2,IF(Y84=work!$A$9,work!$B$9*$N84/2)))))</f>
        <v/>
      </c>
      <c r="AR84" s="8" t="str">
        <f>IF($I84&lt;&gt;work!$A$2,"",IF(Z84="","",IF(Z84=work!$A$7,work!$B$7*$N84/2,IF(Z84=work!$A$8,work!$B$8*$N84/2,IF(Z84=work!$A$9,work!$B$9*$N84/2)))))</f>
        <v/>
      </c>
      <c r="AS84" s="8" t="str">
        <f>IF($I84&lt;&gt;work!$A$2,"",IF(AA84="","",IF(AA84=work!$A$7,work!$B$7*$N84/2,IF(AA84=work!$A$8,work!$B$8*$N84/2,IF(AA84=work!$A$9,work!$B$9*$N84/2)))))</f>
        <v/>
      </c>
      <c r="AT84" s="8" t="str">
        <f>IF($I84&lt;&gt;work!$A$2,"",IF(AB84="","",IF(AB84=work!$A$7,work!$B$7*$N84/2,IF(AB84=work!$A$8,work!$B$8*$N84/2,IF(AB84=work!$A$9,work!$B$9*$N84/2)))))</f>
        <v/>
      </c>
      <c r="AU84" s="8" t="str">
        <f>IF($I84&lt;&gt;work!$A$2,"",IF(AC84="","",IF(AC84=work!$A$7,work!$B$7*$N84/2,IF(AC84=work!$A$8,work!$B$8*$N84/2,IF(AC84=work!$A$9,work!$B$9*$N84/2)))))</f>
        <v/>
      </c>
      <c r="AV84" s="35" t="str">
        <f>IF($I84&lt;&gt;work!$A$2,"",IF(AD84="","",IF(AD84=work!$A$7,work!$B$7*$N84/2,IF(AD84=work!$A$8,work!$B$8*$N84/2,IF(AD84=work!$A$9,work!$B$9*$N84/2)))))</f>
        <v/>
      </c>
      <c r="AW84" s="26">
        <f>COUNTIF(V84:AD84,work!$A$7)*work!$B$7+COUNTIF(V84:AD84,work!$A$8)*work!$B$8+COUNTIF(V84:AD84,work!$A$9)*work!$B$9</f>
        <v>0.8</v>
      </c>
      <c r="AX84" s="16" t="str">
        <f t="shared" si="10"/>
        <v>OK</v>
      </c>
    </row>
    <row r="85" spans="2:51" ht="19.5" customHeight="1">
      <c r="B85" s="236"/>
      <c r="C85" s="237"/>
      <c r="D85" s="236"/>
      <c r="E85" s="237"/>
      <c r="F85" s="259"/>
      <c r="G85" s="260"/>
      <c r="H85" s="114" t="s">
        <v>62</v>
      </c>
      <c r="I85" s="118"/>
      <c r="J85" s="38"/>
      <c r="K85" s="8"/>
      <c r="L85" s="12">
        <v>2</v>
      </c>
      <c r="M85" s="41"/>
      <c r="N85" s="38"/>
      <c r="O85" s="8"/>
      <c r="P85" s="12">
        <v>2</v>
      </c>
      <c r="Q85" s="53"/>
      <c r="R85" s="38">
        <f>IF($I85=work!$A$2,IF($I$21=work!$B$2,J85,IF($I$21=work!$B$3,N85,0)),0)</f>
        <v>0</v>
      </c>
      <c r="S85" s="8">
        <f>IF($I85=work!$A$2,IF($I$21=work!$B$2,K85,IF($I$21=work!$B$3,O85,0)),0)</f>
        <v>0</v>
      </c>
      <c r="T85" s="8">
        <f>IF($I85=work!$A$2,IF($I$21=work!$B$2,L85,IF($I$21=work!$B$3,P85,0)),0)</f>
        <v>0</v>
      </c>
      <c r="U85" s="35">
        <f>IF($I85=work!$A$2,IF($I$21=work!$B$2,M85,IF($I$21=work!$B$3,Q85,0)),0)</f>
        <v>0</v>
      </c>
      <c r="V85" s="43"/>
      <c r="W85" s="8" t="s">
        <v>130</v>
      </c>
      <c r="X85" s="8" t="s">
        <v>122</v>
      </c>
      <c r="Y85" s="8"/>
      <c r="Z85" s="13"/>
      <c r="AA85" s="13"/>
      <c r="AB85" s="13"/>
      <c r="AC85" s="13"/>
      <c r="AD85" s="41"/>
      <c r="AE85" s="38" t="str">
        <f>IF($I85&lt;&gt;work!$A$2,"",IF(V85="","",IF(V85=work!$A$7,work!$B$7*$L85/2,IF(V85=work!$A$8,work!$B$8*$L85/2,IF(V85=work!$A$9,work!$B$9*$L85/2)))))</f>
        <v/>
      </c>
      <c r="AF85" s="8" t="str">
        <f>IF($I85&lt;&gt;work!$A$2,"",IF(W85="","",IF(W85=work!$A$7,work!$B$7*$L85/2,IF(W85=work!$A$8,work!$B$8*$L85/2,IF(W85=work!$A$9,work!$B$9*$L85/2)))))</f>
        <v/>
      </c>
      <c r="AG85" s="8" t="str">
        <f>IF($I85&lt;&gt;work!$A$2,"",IF(X85="","",IF(X85=work!$A$7,work!$B$7*$L85/2,IF(X85=work!$A$8,work!$B$8*$L85/2,IF(X85=work!$A$9,work!$B$9*$L85/2)))))</f>
        <v/>
      </c>
      <c r="AH85" s="8" t="str">
        <f>IF($I85&lt;&gt;work!$A$2,"",IF(Y85="","",IF(Y85=work!$A$7,work!$B$7*$L85/2,IF(Y85=work!$A$8,work!$B$8*$L85/2,IF(Y85=work!$A$9,work!$B$9*$L85/2)))))</f>
        <v/>
      </c>
      <c r="AI85" s="8" t="str">
        <f>IF($I85&lt;&gt;work!$A$2,"",IF(Z85="","",IF(Z85=work!$A$7,work!$B$7*$L85/2,IF(Z85=work!$A$8,work!$B$8*$L85/2,IF(Z85=work!$A$9,work!$B$9*$L85/2)))))</f>
        <v/>
      </c>
      <c r="AJ85" s="8" t="str">
        <f>IF($I85&lt;&gt;work!$A$2,"",IF(AA85="","",IF(AA85=work!$A$7,work!$B$7*$L85/2,IF(AA85=work!$A$8,work!$B$8*$L85/2,IF(AA85=work!$A$9,work!$B$9*$L85/2)))))</f>
        <v/>
      </c>
      <c r="AK85" s="8" t="str">
        <f>IF($I85&lt;&gt;work!$A$2,"",IF(AB85="","",IF(AB85=work!$A$7,work!$B$7*$L85/2,IF(AB85=work!$A$8,work!$B$8*$L85/2,IF(AB85=work!$A$9,work!$B$9*$L85/2)))))</f>
        <v/>
      </c>
      <c r="AL85" s="8" t="str">
        <f>IF($I85&lt;&gt;work!$A$2,"",IF(AC85="","",IF(AC85=work!$A$7,work!$B$7*$L85/2,IF(AC85=work!$A$8,work!$B$8*$L85/2,IF(AC85=work!$A$9,work!$B$9*$L85/2)))))</f>
        <v/>
      </c>
      <c r="AM85" s="35" t="str">
        <f>IF($I85&lt;&gt;work!$A$2,"",IF(AD85="","",IF(AD85=work!$A$7,work!$B$7*$L85/2,IF(AD85=work!$A$8,work!$B$8*$L85/2,IF(AD85=work!$A$9,work!$B$9*$L85/2)))))</f>
        <v/>
      </c>
      <c r="AN85" s="38" t="str">
        <f>IF($I85&lt;&gt;work!$A$2,"",IF(V85="","",IF(V85=work!$A$7,work!$B$7*$P85/2,IF(V85=work!$A$8,work!$B$8*$P85/2,IF(V85=work!$A$9,work!$B$9*$P85/2)))))</f>
        <v/>
      </c>
      <c r="AO85" s="8" t="str">
        <f>IF($I85&lt;&gt;work!$A$2,"",IF(W85="","",IF(W85=work!$A$7,work!$B$7*$P85/2,IF(W85=work!$A$8,work!$B$8*$P85/2,IF(W85=work!$A$9,work!$B$9*$P85/2)))))</f>
        <v/>
      </c>
      <c r="AP85" s="8" t="str">
        <f>IF($I85&lt;&gt;work!$A$2,"",IF(X85="","",IF(X85=work!$A$7,work!$B$7*$P85/2,IF(X85=work!$A$8,work!$B$8*$P85/2,IF(X85=work!$A$9,work!$B$9*$P85/2)))))</f>
        <v/>
      </c>
      <c r="AQ85" s="8" t="str">
        <f>IF($I85&lt;&gt;work!$A$2,"",IF(Y85="","",IF(Y85=work!$A$7,work!$B$7*$P85/2,IF(Y85=work!$A$8,work!$B$8*$P85/2,IF(Y85=work!$A$9,work!$B$9*$P85/2)))))</f>
        <v/>
      </c>
      <c r="AR85" s="8" t="str">
        <f>IF($I85&lt;&gt;work!$A$2,"",IF(Z85="","",IF(Z85=work!$A$7,work!$B$7*$P85/2,IF(Z85=work!$A$8,work!$B$8*$P85/2,IF(Z85=work!$A$9,work!$B$9*$P85/2)))))</f>
        <v/>
      </c>
      <c r="AS85" s="8" t="str">
        <f>IF($I85&lt;&gt;work!$A$2,"",IF(AA85="","",IF(AA85=work!$A$7,work!$B$7*$P85/2,IF(AA85=work!$A$8,work!$B$8*$P85/2,IF(AA85=work!$A$9,work!$B$9*$P85/2)))))</f>
        <v/>
      </c>
      <c r="AT85" s="8" t="str">
        <f>IF($I85&lt;&gt;work!$A$2,"",IF(AB85="","",IF(AB85=work!$A$7,work!$B$7*$P85/2,IF(AB85=work!$A$8,work!$B$8*$P85/2,IF(AB85=work!$A$9,work!$B$9*$P85/2)))))</f>
        <v/>
      </c>
      <c r="AU85" s="8" t="str">
        <f>IF($I85&lt;&gt;work!$A$2,"",IF(AC85="","",IF(AC85=work!$A$7,work!$B$7*$P85/2,IF(AC85=work!$A$8,work!$B$8*$P85/2,IF(AC85=work!$A$9,work!$B$9*$P85/2)))))</f>
        <v/>
      </c>
      <c r="AV85" s="35" t="str">
        <f>IF($I85&lt;&gt;work!$A$2,"",IF(AD85="","",IF(AD85=work!$A$7,work!$B$7*$P85/2,IF(AD85=work!$A$8,work!$B$8*$P85/2,IF(AD85=work!$A$9,work!$B$9*$P85/2)))))</f>
        <v/>
      </c>
      <c r="AW85" s="26">
        <f>COUNTIF(V85:AD85,work!$A$7)*work!$B$7+COUNTIF(V85:AD85,work!$A$8)*work!$B$8+COUNTIF(V85:AD85,work!$A$9)*work!$B$9</f>
        <v>0.8</v>
      </c>
      <c r="AX85" s="16" t="str">
        <f t="shared" si="10"/>
        <v>OK</v>
      </c>
    </row>
    <row r="86" spans="2:51" ht="19.5" customHeight="1">
      <c r="B86" s="236"/>
      <c r="C86" s="237"/>
      <c r="D86" s="236"/>
      <c r="E86" s="237"/>
      <c r="F86" s="259"/>
      <c r="G86" s="260"/>
      <c r="H86" s="114" t="s">
        <v>63</v>
      </c>
      <c r="I86" s="118"/>
      <c r="J86" s="38"/>
      <c r="K86" s="8"/>
      <c r="L86" s="12">
        <v>2</v>
      </c>
      <c r="M86" s="41"/>
      <c r="N86" s="38"/>
      <c r="O86" s="8"/>
      <c r="P86" s="12">
        <v>2</v>
      </c>
      <c r="Q86" s="53"/>
      <c r="R86" s="38">
        <f>IF($I86=work!$A$2,IF($I$21=work!$B$2,J86,IF($I$21=work!$B$3,N86,0)),0)</f>
        <v>0</v>
      </c>
      <c r="S86" s="8">
        <f>IF($I86=work!$A$2,IF($I$21=work!$B$2,K86,IF($I$21=work!$B$3,O86,0)),0)</f>
        <v>0</v>
      </c>
      <c r="T86" s="8">
        <f>IF($I86=work!$A$2,IF($I$21=work!$B$2,L86,IF($I$21=work!$B$3,P86,0)),0)</f>
        <v>0</v>
      </c>
      <c r="U86" s="35">
        <f>IF($I86=work!$A$2,IF($I$21=work!$B$2,M86,IF($I$21=work!$B$3,Q86,0)),0)</f>
        <v>0</v>
      </c>
      <c r="V86" s="43"/>
      <c r="W86" s="8" t="s">
        <v>130</v>
      </c>
      <c r="X86" s="8" t="s">
        <v>134</v>
      </c>
      <c r="Y86" s="13"/>
      <c r="Z86" s="13"/>
      <c r="AA86" s="13"/>
      <c r="AB86" s="13"/>
      <c r="AC86" s="13"/>
      <c r="AD86" s="41"/>
      <c r="AE86" s="38" t="str">
        <f>IF($I86&lt;&gt;work!$A$2,"",IF(V86="","",IF(V86=work!$A$7,work!$B$7*$L86/2,IF(V86=work!$A$8,work!$B$8*$L86/2,IF(V86=work!$A$9,work!$B$9*$L86/2)))))</f>
        <v/>
      </c>
      <c r="AF86" s="8" t="str">
        <f>IF($I86&lt;&gt;work!$A$2,"",IF(W86="","",IF(W86=work!$A$7,work!$B$7*$L86/2,IF(W86=work!$A$8,work!$B$8*$L86/2,IF(W86=work!$A$9,work!$B$9*$L86/2)))))</f>
        <v/>
      </c>
      <c r="AG86" s="8" t="str">
        <f>IF($I86&lt;&gt;work!$A$2,"",IF(X86="","",IF(X86=work!$A$7,work!$B$7*$L86/2,IF(X86=work!$A$8,work!$B$8*$L86/2,IF(X86=work!$A$9,work!$B$9*$L86/2)))))</f>
        <v/>
      </c>
      <c r="AH86" s="8" t="str">
        <f>IF($I86&lt;&gt;work!$A$2,"",IF(Y86="","",IF(Y86=work!$A$7,work!$B$7*$L86/2,IF(Y86=work!$A$8,work!$B$8*$L86/2,IF(Y86=work!$A$9,work!$B$9*$L86/2)))))</f>
        <v/>
      </c>
      <c r="AI86" s="8" t="str">
        <f>IF($I86&lt;&gt;work!$A$2,"",IF(Z86="","",IF(Z86=work!$A$7,work!$B$7*$L86/2,IF(Z86=work!$A$8,work!$B$8*$L86/2,IF(Z86=work!$A$9,work!$B$9*$L86/2)))))</f>
        <v/>
      </c>
      <c r="AJ86" s="8" t="str">
        <f>IF($I86&lt;&gt;work!$A$2,"",IF(AA86="","",IF(AA86=work!$A$7,work!$B$7*$L86/2,IF(AA86=work!$A$8,work!$B$8*$L86/2,IF(AA86=work!$A$9,work!$B$9*$L86/2)))))</f>
        <v/>
      </c>
      <c r="AK86" s="8" t="str">
        <f>IF($I86&lt;&gt;work!$A$2,"",IF(AB86="","",IF(AB86=work!$A$7,work!$B$7*$L86/2,IF(AB86=work!$A$8,work!$B$8*$L86/2,IF(AB86=work!$A$9,work!$B$9*$L86/2)))))</f>
        <v/>
      </c>
      <c r="AL86" s="8" t="str">
        <f>IF($I86&lt;&gt;work!$A$2,"",IF(AC86="","",IF(AC86=work!$A$7,work!$B$7*$L86/2,IF(AC86=work!$A$8,work!$B$8*$L86/2,IF(AC86=work!$A$9,work!$B$9*$L86/2)))))</f>
        <v/>
      </c>
      <c r="AM86" s="35" t="str">
        <f>IF($I86&lt;&gt;work!$A$2,"",IF(AD86="","",IF(AD86=work!$A$7,work!$B$7*$L86/2,IF(AD86=work!$A$8,work!$B$8*$L86/2,IF(AD86=work!$A$9,work!$B$9*$L86/2)))))</f>
        <v/>
      </c>
      <c r="AN86" s="38" t="str">
        <f>IF($I86&lt;&gt;work!$A$2,"",IF(V86="","",IF(V86=work!$A$7,work!$B$7*$P86/2,IF(V86=work!$A$8,work!$B$8*$P86/2,IF(V86=work!$A$9,work!$B$9*$P86/2)))))</f>
        <v/>
      </c>
      <c r="AO86" s="8" t="str">
        <f>IF($I86&lt;&gt;work!$A$2,"",IF(W86="","",IF(W86=work!$A$7,work!$B$7*$P86/2,IF(W86=work!$A$8,work!$B$8*$P86/2,IF(W86=work!$A$9,work!$B$9*$P86/2)))))</f>
        <v/>
      </c>
      <c r="AP86" s="8" t="str">
        <f>IF($I86&lt;&gt;work!$A$2,"",IF(X86="","",IF(X86=work!$A$7,work!$B$7*$P86/2,IF(X86=work!$A$8,work!$B$8*$P86/2,IF(X86=work!$A$9,work!$B$9*$P86/2)))))</f>
        <v/>
      </c>
      <c r="AQ86" s="8" t="str">
        <f>IF($I86&lt;&gt;work!$A$2,"",IF(Y86="","",IF(Y86=work!$A$7,work!$B$7*$P86/2,IF(Y86=work!$A$8,work!$B$8*$P86/2,IF(Y86=work!$A$9,work!$B$9*$P86/2)))))</f>
        <v/>
      </c>
      <c r="AR86" s="8" t="str">
        <f>IF($I86&lt;&gt;work!$A$2,"",IF(Z86="","",IF(Z86=work!$A$7,work!$B$7*$P86/2,IF(Z86=work!$A$8,work!$B$8*$P86/2,IF(Z86=work!$A$9,work!$B$9*$P86/2)))))</f>
        <v/>
      </c>
      <c r="AS86" s="8" t="str">
        <f>IF($I86&lt;&gt;work!$A$2,"",IF(AA86="","",IF(AA86=work!$A$7,work!$B$7*$P86/2,IF(AA86=work!$A$8,work!$B$8*$P86/2,IF(AA86=work!$A$9,work!$B$9*$P86/2)))))</f>
        <v/>
      </c>
      <c r="AT86" s="8" t="str">
        <f>IF($I86&lt;&gt;work!$A$2,"",IF(AB86="","",IF(AB86=work!$A$7,work!$B$7*$P86/2,IF(AB86=work!$A$8,work!$B$8*$P86/2,IF(AB86=work!$A$9,work!$B$9*$P86/2)))))</f>
        <v/>
      </c>
      <c r="AU86" s="8" t="str">
        <f>IF($I86&lt;&gt;work!$A$2,"",IF(AC86="","",IF(AC86=work!$A$7,work!$B$7*$P86/2,IF(AC86=work!$A$8,work!$B$8*$P86/2,IF(AC86=work!$A$9,work!$B$9*$P86/2)))))</f>
        <v/>
      </c>
      <c r="AV86" s="35" t="str">
        <f>IF($I86&lt;&gt;work!$A$2,"",IF(AD86="","",IF(AD86=work!$A$7,work!$B$7*$P86/2,IF(AD86=work!$A$8,work!$B$8*$P86/2,IF(AD86=work!$A$9,work!$B$9*$P86/2)))))</f>
        <v/>
      </c>
      <c r="AW86" s="26">
        <f>COUNTIF(V86:AD86,work!$A$7)*work!$B$7+COUNTIF(V86:AD86,work!$A$8)*work!$B$8+COUNTIF(V86:AD86,work!$A$9)*work!$B$9</f>
        <v>0.8</v>
      </c>
      <c r="AX86" s="16" t="str">
        <f t="shared" si="10"/>
        <v>OK</v>
      </c>
    </row>
    <row r="87" spans="2:51" ht="20" customHeight="1">
      <c r="B87" s="236"/>
      <c r="C87" s="237"/>
      <c r="D87" s="236"/>
      <c r="E87" s="237"/>
      <c r="F87" s="259"/>
      <c r="G87" s="260"/>
      <c r="H87" s="185" t="s">
        <v>64</v>
      </c>
      <c r="I87" s="118"/>
      <c r="J87" s="38"/>
      <c r="K87" s="8"/>
      <c r="L87" s="12">
        <v>2</v>
      </c>
      <c r="M87" s="35"/>
      <c r="N87" s="38"/>
      <c r="O87" s="8"/>
      <c r="P87" s="12">
        <v>2</v>
      </c>
      <c r="Q87" s="6"/>
      <c r="R87" s="38">
        <f>IF($I87=work!$A$2,IF($I$21=work!$B$2,J87,IF($I$21=work!$B$3,N87,0)),0)</f>
        <v>0</v>
      </c>
      <c r="S87" s="8">
        <f>IF($I87=work!$A$2,IF($I$21=work!$B$2,K87,IF($I$21=work!$B$3,O87,0)),0)</f>
        <v>0</v>
      </c>
      <c r="T87" s="8">
        <f>IF($I87=work!$A$2,IF($I$21=work!$B$2,L87,IF($I$21=work!$B$3,P87,0)),0)</f>
        <v>0</v>
      </c>
      <c r="U87" s="35">
        <f>IF($I87=work!$A$2,IF($I$21=work!$B$2,M87,IF($I$21=work!$B$3,Q87,0)),0)</f>
        <v>0</v>
      </c>
      <c r="V87" s="26"/>
      <c r="W87" s="8" t="s">
        <v>130</v>
      </c>
      <c r="X87" s="8" t="s">
        <v>177</v>
      </c>
      <c r="Y87" s="8" t="s">
        <v>130</v>
      </c>
      <c r="Z87" s="8"/>
      <c r="AA87" s="8"/>
      <c r="AB87" s="8"/>
      <c r="AC87" s="8"/>
      <c r="AD87" s="35"/>
      <c r="AE87" s="38" t="str">
        <f>IF($I87&lt;&gt;work!$A$2,"",IF(V87="","",IF(V87=work!$A$7,work!$B$7*$L87/2,IF(V87=work!$A$8,work!$B$8*$L87/2,IF(V87=work!$A$9,work!$B$9*$L87/2)))))</f>
        <v/>
      </c>
      <c r="AF87" s="8" t="str">
        <f>IF($I87&lt;&gt;work!$A$2,"",IF(W87="","",IF(W87=work!$A$7,work!$B$7*$L87/2,IF(W87=work!$A$8,work!$B$8*$L87/2,IF(W87=work!$A$9,work!$B$9*$L87/2)))))</f>
        <v/>
      </c>
      <c r="AG87" s="8" t="str">
        <f>IF($I87&lt;&gt;work!$A$2,"",IF(X87="","",IF(X87=work!$A$7,work!$B$7*$L87/2,IF(X87=work!$A$8,work!$B$8*$L87/2,IF(X87=work!$A$9,work!$B$9*$L87/2)))))</f>
        <v/>
      </c>
      <c r="AH87" s="8" t="str">
        <f>IF($I87&lt;&gt;work!$A$2,"",IF(Y87="","",IF(Y87=work!$A$7,work!$B$7*$L87/2,IF(Y87=work!$A$8,work!$B$8*$L87/2,IF(Y87=work!$A$9,work!$B$9*$L87/2)))))</f>
        <v/>
      </c>
      <c r="AI87" s="8" t="str">
        <f>IF($I87&lt;&gt;work!$A$2,"",IF(Z87="","",IF(Z87=work!$A$7,work!$B$7*$L87/2,IF(Z87=work!$A$8,work!$B$8*$L87/2,IF(Z87=work!$A$9,work!$B$9*$L87/2)))))</f>
        <v/>
      </c>
      <c r="AJ87" s="8" t="str">
        <f>IF($I87&lt;&gt;work!$A$2,"",IF(AA87="","",IF(AA87=work!$A$7,work!$B$7*$L87/2,IF(AA87=work!$A$8,work!$B$8*$L87/2,IF(AA87=work!$A$9,work!$B$9*$L87/2)))))</f>
        <v/>
      </c>
      <c r="AK87" s="8" t="str">
        <f>IF($I87&lt;&gt;work!$A$2,"",IF(AB87="","",IF(AB87=work!$A$7,work!$B$7*$L87/2,IF(AB87=work!$A$8,work!$B$8*$L87/2,IF(AB87=work!$A$9,work!$B$9*$L87/2)))))</f>
        <v/>
      </c>
      <c r="AL87" s="8" t="str">
        <f>IF($I87&lt;&gt;work!$A$2,"",IF(AC87="","",IF(AC87=work!$A$7,work!$B$7*$L87/2,IF(AC87=work!$A$8,work!$B$8*$L87/2,IF(AC87=work!$A$9,work!$B$9*$L87/2)))))</f>
        <v/>
      </c>
      <c r="AM87" s="35" t="str">
        <f>IF($I87&lt;&gt;work!$A$2,"",IF(AD87="","",IF(AD87=work!$A$7,work!$B$7*$L87/2,IF(AD87=work!$A$8,work!$B$8*$L87/2,IF(AD87=work!$A$9,work!$B$9*$L87/2)))))</f>
        <v/>
      </c>
      <c r="AN87" s="38" t="str">
        <f>IF($I87&lt;&gt;work!$A$2,"",IF(V87="","",IF(V87=work!$A$7,work!$B$7*$P87/2,IF(V87=work!$A$8,work!$B$8*$P87/2,IF(V87=work!$A$9,work!$B$9*$P87/2)))))</f>
        <v/>
      </c>
      <c r="AO87" s="8" t="str">
        <f>IF($I87&lt;&gt;work!$A$2,"",IF(W87="","",IF(W87=work!$A$7,work!$B$7*$P87/2,IF(W87=work!$A$8,work!$B$8*$P87/2,IF(W87=work!$A$9,work!$B$9*$P87/2)))))</f>
        <v/>
      </c>
      <c r="AP87" s="8" t="str">
        <f>IF($I87&lt;&gt;work!$A$2,"",IF(X87="","",IF(X87=work!$A$7,work!$B$7*$P87/2,IF(X87=work!$A$8,work!$B$8*$P87/2,IF(X87=work!$A$9,work!$B$9*$P87/2)))))</f>
        <v/>
      </c>
      <c r="AQ87" s="8" t="str">
        <f>IF($I87&lt;&gt;work!$A$2,"",IF(Y87="","",IF(Y87=work!$A$7,work!$B$7*$P87/2,IF(Y87=work!$A$8,work!$B$8*$P87/2,IF(Y87=work!$A$9,work!$B$9*$P87/2)))))</f>
        <v/>
      </c>
      <c r="AR87" s="8" t="str">
        <f>IF($I87&lt;&gt;work!$A$2,"",IF(Z87="","",IF(Z87=work!$A$7,work!$B$7*$P87/2,IF(Z87=work!$A$8,work!$B$8*$P87/2,IF(Z87=work!$A$9,work!$B$9*$P87/2)))))</f>
        <v/>
      </c>
      <c r="AS87" s="8" t="str">
        <f>IF($I87&lt;&gt;work!$A$2,"",IF(AA87="","",IF(AA87=work!$A$7,work!$B$7*$P87/2,IF(AA87=work!$A$8,work!$B$8*$P87/2,IF(AA87=work!$A$9,work!$B$9*$P87/2)))))</f>
        <v/>
      </c>
      <c r="AT87" s="8" t="str">
        <f>IF($I87&lt;&gt;work!$A$2,"",IF(AB87="","",IF(AB87=work!$A$7,work!$B$7*$P87/2,IF(AB87=work!$A$8,work!$B$8*$P87/2,IF(AB87=work!$A$9,work!$B$9*$P87/2)))))</f>
        <v/>
      </c>
      <c r="AU87" s="8" t="str">
        <f>IF($I87&lt;&gt;work!$A$2,"",IF(AC87="","",IF(AC87=work!$A$7,work!$B$7*$P87/2,IF(AC87=work!$A$8,work!$B$8*$P87/2,IF(AC87=work!$A$9,work!$B$9*$P87/2)))))</f>
        <v/>
      </c>
      <c r="AV87" s="35" t="str">
        <f>IF($I87&lt;&gt;work!$A$2,"",IF(AD87="","",IF(AD87=work!$A$7,work!$B$7*$P87/2,IF(AD87=work!$A$8,work!$B$8*$P87/2,IF(AD87=work!$A$9,work!$B$9*$P87/2)))))</f>
        <v/>
      </c>
      <c r="AW87" s="26">
        <f>COUNTIF(V87:AD87,work!$A$7)*work!$B$7+COUNTIF(V87:AD87,work!$A$8)*work!$B$8+COUNTIF(V87:AD87,work!$A$9)*work!$B$9</f>
        <v>0.8</v>
      </c>
      <c r="AX87" s="16" t="str">
        <f t="shared" si="10"/>
        <v>OK</v>
      </c>
    </row>
    <row r="88" spans="2:51" ht="20" customHeight="1">
      <c r="B88" s="236"/>
      <c r="C88" s="237"/>
      <c r="D88" s="236"/>
      <c r="E88" s="237"/>
      <c r="F88" s="259"/>
      <c r="G88" s="260"/>
      <c r="H88" s="108" t="s">
        <v>1</v>
      </c>
      <c r="I88" s="118"/>
      <c r="J88" s="38"/>
      <c r="K88" s="8"/>
      <c r="L88" s="8"/>
      <c r="M88" s="35">
        <v>2</v>
      </c>
      <c r="N88" s="38"/>
      <c r="O88" s="8"/>
      <c r="P88" s="12">
        <v>2</v>
      </c>
      <c r="Q88" s="6"/>
      <c r="R88" s="38">
        <f>IF($I88=work!$A$2,IF($I$21=work!$B$2,J88,IF($I$21=work!$B$3,N88,0)),0)</f>
        <v>0</v>
      </c>
      <c r="S88" s="8">
        <f>IF($I88=work!$A$2,IF($I$21=work!$B$2,K88,IF($I$21=work!$B$3,O88,0)),0)</f>
        <v>0</v>
      </c>
      <c r="T88" s="8">
        <f>IF($I88=work!$A$2,IF($I$21=work!$B$2,L88,IF($I$21=work!$B$3,P88,0)),0)</f>
        <v>0</v>
      </c>
      <c r="U88" s="35">
        <f>IF($I88=work!$A$2,IF($I$21=work!$B$2,M88,IF($I$21=work!$B$3,Q88,0)),0)</f>
        <v>0</v>
      </c>
      <c r="V88" s="26"/>
      <c r="W88" s="8"/>
      <c r="X88" s="8" t="s">
        <v>122</v>
      </c>
      <c r="Y88" s="8" t="s">
        <v>130</v>
      </c>
      <c r="Z88" s="8"/>
      <c r="AA88" s="8"/>
      <c r="AB88" s="8"/>
      <c r="AC88" s="8"/>
      <c r="AD88" s="35"/>
      <c r="AE88" s="38" t="str">
        <f>IF($I88&lt;&gt;work!$A$2,"",IF(V88="","",IF(V88=work!$A$7,work!$B$7*$M88/2,IF(V88=work!$A$8,work!$B$8*$M88/2,IF(V88=work!$A$9,work!$B$9*$M88/2)))))</f>
        <v/>
      </c>
      <c r="AF88" s="8" t="str">
        <f>IF($I88&lt;&gt;work!$A$2,"",IF(W88="","",IF(W88=work!$A$7,work!$B$7*$M88/2,IF(W88=work!$A$8,work!$B$8*$M88/2,IF(W88=work!$A$9,work!$B$9*$M88/2)))))</f>
        <v/>
      </c>
      <c r="AG88" s="8" t="str">
        <f>IF($I88&lt;&gt;work!$A$2,"",IF(X88="","",IF(X88=work!$A$7,work!$B$7*$M88/2,IF(X88=work!$A$8,work!$B$8*$M88/2,IF(X88=work!$A$9,work!$B$9*$M88/2)))))</f>
        <v/>
      </c>
      <c r="AH88" s="8" t="str">
        <f>IF($I88&lt;&gt;work!$A$2,"",IF(Y88="","",IF(Y88=work!$A$7,work!$B$7*$M88/2,IF(Y88=work!$A$8,work!$B$8*$M88/2,IF(Y88=work!$A$9,work!$B$9*$M88/2)))))</f>
        <v/>
      </c>
      <c r="AI88" s="8" t="str">
        <f>IF($I88&lt;&gt;work!$A$2,"",IF(Z88="","",IF(Z88=work!$A$7,work!$B$7*$M88/2,IF(Z88=work!$A$8,work!$B$8*$M88/2,IF(Z88=work!$A$9,work!$B$9*$M88/2)))))</f>
        <v/>
      </c>
      <c r="AJ88" s="8" t="str">
        <f>IF($I88&lt;&gt;work!$A$2,"",IF(AA88="","",IF(AA88=work!$A$7,work!$B$7*$M88/2,IF(AA88=work!$A$8,work!$B$8*$M88/2,IF(AA88=work!$A$9,work!$B$9*$M88/2)))))</f>
        <v/>
      </c>
      <c r="AK88" s="8" t="str">
        <f>IF($I88&lt;&gt;work!$A$2,"",IF(AB88="","",IF(AB88=work!$A$7,work!$B$7*$M88/2,IF(AB88=work!$A$8,work!$B$8*$M88/2,IF(AB88=work!$A$9,work!$B$9*$M88/2)))))</f>
        <v/>
      </c>
      <c r="AL88" s="8" t="str">
        <f>IF($I88&lt;&gt;work!$A$2,"",IF(AC88="","",IF(AC88=work!$A$7,work!$B$7*$M88/2,IF(AC88=work!$A$8,work!$B$8*$M88/2,IF(AC88=work!$A$9,work!$B$9*$M88/2)))))</f>
        <v/>
      </c>
      <c r="AM88" s="35" t="str">
        <f>IF($I88&lt;&gt;work!$A$2,"",IF(AD88="","",IF(AD88=work!$A$7,work!$B$7*$M88/2,IF(AD88=work!$A$8,work!$B$8*$M88/2,IF(AD88=work!$A$9,work!$B$9*$M88/2)))))</f>
        <v/>
      </c>
      <c r="AN88" s="38" t="str">
        <f>IF($I88&lt;&gt;work!$A$2,"",IF(V88="","",IF(V88=work!$A$7,work!$B$7*$P88/2,IF(V88=work!$A$8,work!$B$8*$P88/2,IF(V88=work!$A$9,work!$B$9*$P88/2)))))</f>
        <v/>
      </c>
      <c r="AO88" s="8" t="str">
        <f>IF($I88&lt;&gt;work!$A$2,"",IF(W88="","",IF(W88=work!$A$7,work!$B$7*$P88/2,IF(W88=work!$A$8,work!$B$8*$P88/2,IF(W88=work!$A$9,work!$B$9*$P88/2)))))</f>
        <v/>
      </c>
      <c r="AP88" s="8" t="str">
        <f>IF($I88&lt;&gt;work!$A$2,"",IF(X88="","",IF(X88=work!$A$7,work!$B$7*$P88/2,IF(X88=work!$A$8,work!$B$8*$P88/2,IF(X88=work!$A$9,work!$B$9*$P88/2)))))</f>
        <v/>
      </c>
      <c r="AQ88" s="8" t="str">
        <f>IF($I88&lt;&gt;work!$A$2,"",IF(Y88="","",IF(Y88=work!$A$7,work!$B$7*$P88/2,IF(Y88=work!$A$8,work!$B$8*$P88/2,IF(Y88=work!$A$9,work!$B$9*$P88/2)))))</f>
        <v/>
      </c>
      <c r="AR88" s="8" t="str">
        <f>IF($I88&lt;&gt;work!$A$2,"",IF(Z88="","",IF(Z88=work!$A$7,work!$B$7*$P88/2,IF(Z88=work!$A$8,work!$B$8*$P88/2,IF(Z88=work!$A$9,work!$B$9*$P88/2)))))</f>
        <v/>
      </c>
      <c r="AS88" s="8" t="str">
        <f>IF($I88&lt;&gt;work!$A$2,"",IF(AA88="","",IF(AA88=work!$A$7,work!$B$7*$P88/2,IF(AA88=work!$A$8,work!$B$8*$P88/2,IF(AA88=work!$A$9,work!$B$9*$P88/2)))))</f>
        <v/>
      </c>
      <c r="AT88" s="8" t="str">
        <f>IF($I88&lt;&gt;work!$A$2,"",IF(AB88="","",IF(AB88=work!$A$7,work!$B$7*$P88/2,IF(AB88=work!$A$8,work!$B$8*$P88/2,IF(AB88=work!$A$9,work!$B$9*$P88/2)))))</f>
        <v/>
      </c>
      <c r="AU88" s="8" t="str">
        <f>IF($I88&lt;&gt;work!$A$2,"",IF(AC88="","",IF(AC88=work!$A$7,work!$B$7*$P88/2,IF(AC88=work!$A$8,work!$B$8*$P88/2,IF(AC88=work!$A$9,work!$B$9*$P88/2)))))</f>
        <v/>
      </c>
      <c r="AV88" s="35" t="str">
        <f>IF($I88&lt;&gt;work!$A$2,"",IF(AD88="","",IF(AD88=work!$A$7,work!$B$7*$P88/2,IF(AD88=work!$A$8,work!$B$8*$P88/2,IF(AD88=work!$A$9,work!$B$9*$P88/2)))))</f>
        <v/>
      </c>
      <c r="AW88" s="26">
        <f>COUNTIF(V88:AD88,work!$A$7)*work!$B$7+COUNTIF(V88:AD88,work!$A$8)*work!$B$8+COUNTIF(V88:AD88,work!$A$9)*work!$B$9</f>
        <v>0.8</v>
      </c>
      <c r="AX88" s="16" t="str">
        <f t="shared" si="10"/>
        <v>OK</v>
      </c>
    </row>
    <row r="89" spans="2:51" ht="20" customHeight="1">
      <c r="B89" s="236"/>
      <c r="C89" s="237"/>
      <c r="D89" s="236"/>
      <c r="E89" s="237"/>
      <c r="F89" s="259"/>
      <c r="G89" s="260"/>
      <c r="H89" s="186" t="s">
        <v>65</v>
      </c>
      <c r="I89" s="118"/>
      <c r="J89" s="38"/>
      <c r="K89" s="8"/>
      <c r="L89" s="8"/>
      <c r="M89" s="35">
        <v>2</v>
      </c>
      <c r="N89" s="38"/>
      <c r="O89" s="8"/>
      <c r="P89" s="12">
        <v>2</v>
      </c>
      <c r="Q89" s="6"/>
      <c r="R89" s="38">
        <f>IF($I89=work!$A$2,IF($I$21=work!$B$2,J89,IF($I$21=work!$B$3,N89,0)),0)</f>
        <v>0</v>
      </c>
      <c r="S89" s="8">
        <f>IF($I89=work!$A$2,IF($I$21=work!$B$2,K89,IF($I$21=work!$B$3,O89,0)),0)</f>
        <v>0</v>
      </c>
      <c r="T89" s="8">
        <f>IF($I89=work!$A$2,IF($I$21=work!$B$2,L89,IF($I$21=work!$B$3,P89,0)),0)</f>
        <v>0</v>
      </c>
      <c r="U89" s="35">
        <f>IF($I89=work!$A$2,IF($I$21=work!$B$2,M89,IF($I$21=work!$B$3,Q89,0)),0)</f>
        <v>0</v>
      </c>
      <c r="V89" s="26"/>
      <c r="W89" s="8"/>
      <c r="X89" s="8" t="s">
        <v>122</v>
      </c>
      <c r="Y89" s="8" t="s">
        <v>130</v>
      </c>
      <c r="Z89" s="8"/>
      <c r="AA89" s="8"/>
      <c r="AB89" s="8"/>
      <c r="AC89" s="8"/>
      <c r="AD89" s="35"/>
      <c r="AE89" s="38" t="str">
        <f>IF($I89&lt;&gt;work!$A$2,"",IF(V89="","",IF(V89=work!$A$7,work!$B$7*$M89/2,IF(V89=work!$A$8,work!$B$8*$M89/2,IF(V89=work!$A$9,work!$B$9*$M89/2)))))</f>
        <v/>
      </c>
      <c r="AF89" s="8" t="str">
        <f>IF($I89&lt;&gt;work!$A$2,"",IF(W89="","",IF(W89=work!$A$7,work!$B$7*$M89/2,IF(W89=work!$A$8,work!$B$8*$M89/2,IF(W89=work!$A$9,work!$B$9*$M89/2)))))</f>
        <v/>
      </c>
      <c r="AG89" s="8" t="str">
        <f>IF($I89&lt;&gt;work!$A$2,"",IF(X89="","",IF(X89=work!$A$7,work!$B$7*$M89/2,IF(X89=work!$A$8,work!$B$8*$M89/2,IF(X89=work!$A$9,work!$B$9*$M89/2)))))</f>
        <v/>
      </c>
      <c r="AH89" s="8" t="str">
        <f>IF($I89&lt;&gt;work!$A$2,"",IF(Y89="","",IF(Y89=work!$A$7,work!$B$7*$M89/2,IF(Y89=work!$A$8,work!$B$8*$M89/2,IF(Y89=work!$A$9,work!$B$9*$M89/2)))))</f>
        <v/>
      </c>
      <c r="AI89" s="8" t="str">
        <f>IF($I89&lt;&gt;work!$A$2,"",IF(Z89="","",IF(Z89=work!$A$7,work!$B$7*$M89/2,IF(Z89=work!$A$8,work!$B$8*$M89/2,IF(Z89=work!$A$9,work!$B$9*$M89/2)))))</f>
        <v/>
      </c>
      <c r="AJ89" s="8" t="str">
        <f>IF($I89&lt;&gt;work!$A$2,"",IF(AA89="","",IF(AA89=work!$A$7,work!$B$7*$M89/2,IF(AA89=work!$A$8,work!$B$8*$M89/2,IF(AA89=work!$A$9,work!$B$9*$M89/2)))))</f>
        <v/>
      </c>
      <c r="AK89" s="8" t="str">
        <f>IF($I89&lt;&gt;work!$A$2,"",IF(AB89="","",IF(AB89=work!$A$7,work!$B$7*$M89/2,IF(AB89=work!$A$8,work!$B$8*$M89/2,IF(AB89=work!$A$9,work!$B$9*$M89/2)))))</f>
        <v/>
      </c>
      <c r="AL89" s="8" t="str">
        <f>IF($I89&lt;&gt;work!$A$2,"",IF(AC89="","",IF(AC89=work!$A$7,work!$B$7*$M89/2,IF(AC89=work!$A$8,work!$B$8*$M89/2,IF(AC89=work!$A$9,work!$B$9*$M89/2)))))</f>
        <v/>
      </c>
      <c r="AM89" s="35" t="str">
        <f>IF($I89&lt;&gt;work!$A$2,"",IF(AD89="","",IF(AD89=work!$A$7,work!$B$7*$M89/2,IF(AD89=work!$A$8,work!$B$8*$M89/2,IF(AD89=work!$A$9,work!$B$9*$M89/2)))))</f>
        <v/>
      </c>
      <c r="AN89" s="38" t="str">
        <f>IF($I89&lt;&gt;work!$A$2,"",IF(V89="","",IF(V89=work!$A$7,work!$B$7*$P89/2,IF(V89=work!$A$8,work!$B$8*$P89/2,IF(V89=work!$A$9,work!$B$9*$P89/2)))))</f>
        <v/>
      </c>
      <c r="AO89" s="8" t="str">
        <f>IF($I89&lt;&gt;work!$A$2,"",IF(W89="","",IF(W89=work!$A$7,work!$B$7*$P89/2,IF(W89=work!$A$8,work!$B$8*$P89/2,IF(W89=work!$A$9,work!$B$9*$P89/2)))))</f>
        <v/>
      </c>
      <c r="AP89" s="8" t="str">
        <f>IF($I89&lt;&gt;work!$A$2,"",IF(X89="","",IF(X89=work!$A$7,work!$B$7*$P89/2,IF(X89=work!$A$8,work!$B$8*$P89/2,IF(X89=work!$A$9,work!$B$9*$P89/2)))))</f>
        <v/>
      </c>
      <c r="AQ89" s="8" t="str">
        <f>IF($I89&lt;&gt;work!$A$2,"",IF(Y89="","",IF(Y89=work!$A$7,work!$B$7*$P89/2,IF(Y89=work!$A$8,work!$B$8*$P89/2,IF(Y89=work!$A$9,work!$B$9*$P89/2)))))</f>
        <v/>
      </c>
      <c r="AR89" s="8" t="str">
        <f>IF($I89&lt;&gt;work!$A$2,"",IF(Z89="","",IF(Z89=work!$A$7,work!$B$7*$P89/2,IF(Z89=work!$A$8,work!$B$8*$P89/2,IF(Z89=work!$A$9,work!$B$9*$P89/2)))))</f>
        <v/>
      </c>
      <c r="AS89" s="8" t="str">
        <f>IF($I89&lt;&gt;work!$A$2,"",IF(AA89="","",IF(AA89=work!$A$7,work!$B$7*$P89/2,IF(AA89=work!$A$8,work!$B$8*$P89/2,IF(AA89=work!$A$9,work!$B$9*$P89/2)))))</f>
        <v/>
      </c>
      <c r="AT89" s="8" t="str">
        <f>IF($I89&lt;&gt;work!$A$2,"",IF(AB89="","",IF(AB89=work!$A$7,work!$B$7*$P89/2,IF(AB89=work!$A$8,work!$B$8*$P89/2,IF(AB89=work!$A$9,work!$B$9*$P89/2)))))</f>
        <v/>
      </c>
      <c r="AU89" s="8" t="str">
        <f>IF($I89&lt;&gt;work!$A$2,"",IF(AC89="","",IF(AC89=work!$A$7,work!$B$7*$P89/2,IF(AC89=work!$A$8,work!$B$8*$P89/2,IF(AC89=work!$A$9,work!$B$9*$P89/2)))))</f>
        <v/>
      </c>
      <c r="AV89" s="35" t="str">
        <f>IF($I89&lt;&gt;work!$A$2,"",IF(AD89="","",IF(AD89=work!$A$7,work!$B$7*$P89/2,IF(AD89=work!$A$8,work!$B$8*$P89/2,IF(AD89=work!$A$9,work!$B$9*$P89/2)))))</f>
        <v/>
      </c>
      <c r="AW89" s="26">
        <f>COUNTIF(V89:AD89,work!$A$7)*work!$B$7+COUNTIF(V89:AD89,work!$A$8)*work!$B$8+COUNTIF(V89:AD89,work!$A$9)*work!$B$9</f>
        <v>0.8</v>
      </c>
      <c r="AX89" s="16" t="str">
        <f t="shared" si="10"/>
        <v>OK</v>
      </c>
    </row>
    <row r="90" spans="2:51" ht="20" customHeight="1">
      <c r="B90" s="236"/>
      <c r="C90" s="237"/>
      <c r="D90" s="236"/>
      <c r="E90" s="237"/>
      <c r="F90" s="259"/>
      <c r="G90" s="260"/>
      <c r="H90" s="184" t="s">
        <v>66</v>
      </c>
      <c r="I90" s="118"/>
      <c r="J90" s="38"/>
      <c r="K90" s="8"/>
      <c r="L90" s="8"/>
      <c r="M90" s="35">
        <v>3</v>
      </c>
      <c r="N90" s="38"/>
      <c r="O90" s="8"/>
      <c r="P90" s="8"/>
      <c r="Q90" s="6">
        <v>3</v>
      </c>
      <c r="R90" s="38">
        <f>IF($I90=work!$A$2,IF($I$21=work!$B$2,J90,IF($I$21=work!$B$3,N90,0)),0)</f>
        <v>0</v>
      </c>
      <c r="S90" s="8">
        <f>IF($I90=work!$A$2,IF($I$21=work!$B$2,K90,IF($I$21=work!$B$3,O90,0)),0)</f>
        <v>0</v>
      </c>
      <c r="T90" s="8">
        <f>IF($I90=work!$A$2,IF($I$21=work!$B$2,L90,IF($I$21=work!$B$3,P90,0)),0)</f>
        <v>0</v>
      </c>
      <c r="U90" s="35">
        <f>IF($I90=work!$A$2,IF($I$21=work!$B$2,M90,IF($I$21=work!$B$3,Q90,0)),0)</f>
        <v>0</v>
      </c>
      <c r="V90" s="26"/>
      <c r="W90" s="8"/>
      <c r="X90" s="8" t="s">
        <v>130</v>
      </c>
      <c r="Y90" s="8" t="s">
        <v>122</v>
      </c>
      <c r="Z90" s="8"/>
      <c r="AA90" s="8"/>
      <c r="AB90" s="8"/>
      <c r="AC90" s="8"/>
      <c r="AD90" s="35"/>
      <c r="AE90" s="38" t="str">
        <f>IF($I90&lt;&gt;work!$A$2,"",IF(V90="","",IF(V90=work!$A$7,work!$B$7*$M90/2,IF(V90=work!$A$8,work!$B$8*$M90/2,IF(V90=work!$A$9,work!$B$9*$M90/2)))))</f>
        <v/>
      </c>
      <c r="AF90" s="8" t="str">
        <f>IF($I90&lt;&gt;work!$A$2,"",IF(W90="","",IF(W90=work!$A$7,work!$B$7*$M90/2,IF(W90=work!$A$8,work!$B$8*$M90/2,IF(W90=work!$A$9,work!$B$9*$M90/2)))))</f>
        <v/>
      </c>
      <c r="AG90" s="8" t="str">
        <f>IF($I90&lt;&gt;work!$A$2,"",IF(X90="","",IF(X90=work!$A$7,work!$B$7*$M90/2,IF(X90=work!$A$8,work!$B$8*$M90/2,IF(X90=work!$A$9,work!$B$9*$M90/2)))))</f>
        <v/>
      </c>
      <c r="AH90" s="8" t="str">
        <f>IF($I90&lt;&gt;work!$A$2,"",IF(Y90="","",IF(Y90=work!$A$7,work!$B$7*$M90/2,IF(Y90=work!$A$8,work!$B$8*$M90/2,IF(Y90=work!$A$9,work!$B$9*$M90/2)))))</f>
        <v/>
      </c>
      <c r="AI90" s="8" t="str">
        <f>IF($I90&lt;&gt;work!$A$2,"",IF(Z90="","",IF(Z90=work!$A$7,work!$B$7*$M90/2,IF(Z90=work!$A$8,work!$B$8*$M90/2,IF(Z90=work!$A$9,work!$B$9*$M90/2)))))</f>
        <v/>
      </c>
      <c r="AJ90" s="8" t="str">
        <f>IF($I90&lt;&gt;work!$A$2,"",IF(AA90="","",IF(AA90=work!$A$7,work!$B$7*$M90/2,IF(AA90=work!$A$8,work!$B$8*$M90/2,IF(AA90=work!$A$9,work!$B$9*$M90/2)))))</f>
        <v/>
      </c>
      <c r="AK90" s="8" t="str">
        <f>IF($I90&lt;&gt;work!$A$2,"",IF(AB90="","",IF(AB90=work!$A$7,work!$B$7*$M90/2,IF(AB90=work!$A$8,work!$B$8*$M90/2,IF(AB90=work!$A$9,work!$B$9*$M90/2)))))</f>
        <v/>
      </c>
      <c r="AL90" s="8" t="str">
        <f>IF($I90&lt;&gt;work!$A$2,"",IF(AC90="","",IF(AC90=work!$A$7,work!$B$7*$M90/2,IF(AC90=work!$A$8,work!$B$8*$M90/2,IF(AC90=work!$A$9,work!$B$9*$M90/2)))))</f>
        <v/>
      </c>
      <c r="AM90" s="35" t="str">
        <f>IF($I90&lt;&gt;work!$A$2,"",IF(AD90="","",IF(AD90=work!$A$7,work!$B$7*$M90/2,IF(AD90=work!$A$8,work!$B$8*$M90/2,IF(AD90=work!$A$9,work!$B$9*$M90/2)))))</f>
        <v/>
      </c>
      <c r="AN90" s="38" t="str">
        <f>IF($I90&lt;&gt;work!$A$2,"",IF(V90="","",IF(V90=work!$A$7,work!$B$7*$Q90/2,IF(V90=work!$A$8,work!$B$8*$Q90/2,IF(V90=work!$A$9,work!$B$9*$Q90/2)))))</f>
        <v/>
      </c>
      <c r="AO90" s="8" t="str">
        <f>IF($I90&lt;&gt;work!$A$2,"",IF(W90="","",IF(W90=work!$A$7,work!$B$7*$Q90/2,IF(W90=work!$A$8,work!$B$8*$Q90/2,IF(W90=work!$A$9,work!$B$9*$Q90/2)))))</f>
        <v/>
      </c>
      <c r="AP90" s="8" t="str">
        <f>IF($I90&lt;&gt;work!$A$2,"",IF(X90="","",IF(X90=work!$A$7,work!$B$7*$Q90/2,IF(X90=work!$A$8,work!$B$8*$Q90/2,IF(X90=work!$A$9,work!$B$9*$Q90/2)))))</f>
        <v/>
      </c>
      <c r="AQ90" s="8" t="str">
        <f>IF($I90&lt;&gt;work!$A$2,"",IF(Y90="","",IF(Y90=work!$A$7,work!$B$7*$Q90/2,IF(Y90=work!$A$8,work!$B$8*$Q90/2,IF(Y90=work!$A$9,work!$B$9*$Q90/2)))))</f>
        <v/>
      </c>
      <c r="AR90" s="8" t="str">
        <f>IF($I90&lt;&gt;work!$A$2,"",IF(Z90="","",IF(Z90=work!$A$7,work!$B$7*$Q90/2,IF(Z90=work!$A$8,work!$B$8*$Q90/2,IF(Z90=work!$A$9,work!$B$9*$Q90/2)))))</f>
        <v/>
      </c>
      <c r="AS90" s="8" t="str">
        <f>IF($I90&lt;&gt;work!$A$2,"",IF(AA90="","",IF(AA90=work!$A$7,work!$B$7*$Q90/2,IF(AA90=work!$A$8,work!$B$8*$Q90/2,IF(AA90=work!$A$9,work!$B$9*$Q90/2)))))</f>
        <v/>
      </c>
      <c r="AT90" s="8" t="str">
        <f>IF($I90&lt;&gt;work!$A$2,"",IF(AB90="","",IF(AB90=work!$A$7,work!$B$7*$Q90/2,IF(AB90=work!$A$8,work!$B$8*$Q90/2,IF(AB90=work!$A$9,work!$B$9*$Q90/2)))))</f>
        <v/>
      </c>
      <c r="AU90" s="8" t="str">
        <f>IF($I90&lt;&gt;work!$A$2,"",IF(AC90="","",IF(AC90=work!$A$7,work!$B$7*$Q90/2,IF(AC90=work!$A$8,work!$B$8*$Q90/2,IF(AC90=work!$A$9,work!$B$9*$Q90/2)))))</f>
        <v/>
      </c>
      <c r="AV90" s="35" t="str">
        <f>IF($I90&lt;&gt;work!$A$2,"",IF(AD90="","",IF(AD90=work!$A$7,work!$B$7*$Q90/2,IF(AD90=work!$A$8,work!$B$8*$Q90/2,IF(AD90=work!$A$9,work!$B$9*$Q90/2)))))</f>
        <v/>
      </c>
      <c r="AW90" s="26">
        <f>COUNTIF(V90:AD90,work!$A$7)*work!$B$7+COUNTIF(V90:AD90,work!$A$8)*work!$B$8+COUNTIF(V90:AD90,work!$A$9)*work!$B$9</f>
        <v>0.8</v>
      </c>
      <c r="AX90" s="16" t="str">
        <f t="shared" ref="AX90:AX94" si="11">IF(AW90&lt;0.8,"UNDER",IF(AW90&gt;0.9,"OVER","OK"))</f>
        <v>OK</v>
      </c>
      <c r="AY90" s="3"/>
    </row>
    <row r="91" spans="2:51" ht="20" customHeight="1">
      <c r="B91" s="236"/>
      <c r="C91" s="237"/>
      <c r="D91" s="236"/>
      <c r="E91" s="237"/>
      <c r="F91" s="259"/>
      <c r="G91" s="260"/>
      <c r="H91" s="108" t="s">
        <v>67</v>
      </c>
      <c r="I91" s="118"/>
      <c r="J91" s="38"/>
      <c r="K91" s="8"/>
      <c r="L91" s="8"/>
      <c r="M91" s="35">
        <v>2</v>
      </c>
      <c r="N91" s="38"/>
      <c r="O91" s="8"/>
      <c r="P91" s="12">
        <v>2</v>
      </c>
      <c r="Q91" s="6"/>
      <c r="R91" s="38">
        <f>IF($I91=work!$A$2,IF($I$21=work!$B$2,J91,IF($I$21=work!$B$3,N91,0)),0)</f>
        <v>0</v>
      </c>
      <c r="S91" s="8">
        <f>IF($I91=work!$A$2,IF($I$21=work!$B$2,K91,IF($I$21=work!$B$3,O91,0)),0)</f>
        <v>0</v>
      </c>
      <c r="T91" s="8">
        <f>IF($I91=work!$A$2,IF($I$21=work!$B$2,L91,IF($I$21=work!$B$3,P91,0)),0)</f>
        <v>0</v>
      </c>
      <c r="U91" s="35">
        <f>IF($I91=work!$A$2,IF($I$21=work!$B$2,M91,IF($I$21=work!$B$3,Q91,0)),0)</f>
        <v>0</v>
      </c>
      <c r="V91" s="26"/>
      <c r="W91" s="8" t="s">
        <v>130</v>
      </c>
      <c r="X91" s="8" t="s">
        <v>177</v>
      </c>
      <c r="Y91" s="8" t="s">
        <v>130</v>
      </c>
      <c r="Z91" s="8"/>
      <c r="AA91" s="8"/>
      <c r="AB91" s="8"/>
      <c r="AC91" s="8"/>
      <c r="AD91" s="35"/>
      <c r="AE91" s="38" t="str">
        <f>IF($I91&lt;&gt;work!$A$2,"",IF(V91="","",IF(V91=work!$A$7,work!$B$7*$M91/2,IF(V91=work!$A$8,work!$B$8*$M91/2,IF(V91=work!$A$9,work!$B$9*$M91/2)))))</f>
        <v/>
      </c>
      <c r="AF91" s="8" t="str">
        <f>IF($I91&lt;&gt;work!$A$2,"",IF(W91="","",IF(W91=work!$A$7,work!$B$7*$M91/2,IF(W91=work!$A$8,work!$B$8*$M91/2,IF(W91=work!$A$9,work!$B$9*$M91/2)))))</f>
        <v/>
      </c>
      <c r="AG91" s="8" t="str">
        <f>IF($I91&lt;&gt;work!$A$2,"",IF(X91="","",IF(X91=work!$A$7,work!$B$7*$M91/2,IF(X91=work!$A$8,work!$B$8*$M91/2,IF(X91=work!$A$9,work!$B$9*$M91/2)))))</f>
        <v/>
      </c>
      <c r="AH91" s="8" t="str">
        <f>IF($I91&lt;&gt;work!$A$2,"",IF(Y91="","",IF(Y91=work!$A$7,work!$B$7*$M91/2,IF(Y91=work!$A$8,work!$B$8*$M91/2,IF(Y91=work!$A$9,work!$B$9*$M91/2)))))</f>
        <v/>
      </c>
      <c r="AI91" s="8" t="str">
        <f>IF($I91&lt;&gt;work!$A$2,"",IF(Z91="","",IF(Z91=work!$A$7,work!$B$7*$M91/2,IF(Z91=work!$A$8,work!$B$8*$M91/2,IF(Z91=work!$A$9,work!$B$9*$M91/2)))))</f>
        <v/>
      </c>
      <c r="AJ91" s="8" t="str">
        <f>IF($I91&lt;&gt;work!$A$2,"",IF(AA91="","",IF(AA91=work!$A$7,work!$B$7*$M91/2,IF(AA91=work!$A$8,work!$B$8*$M91/2,IF(AA91=work!$A$9,work!$B$9*$M91/2)))))</f>
        <v/>
      </c>
      <c r="AK91" s="8" t="str">
        <f>IF($I91&lt;&gt;work!$A$2,"",IF(AB91="","",IF(AB91=work!$A$7,work!$B$7*$M91/2,IF(AB91=work!$A$8,work!$B$8*$M91/2,IF(AB91=work!$A$9,work!$B$9*$M91/2)))))</f>
        <v/>
      </c>
      <c r="AL91" s="8" t="str">
        <f>IF($I91&lt;&gt;work!$A$2,"",IF(AC91="","",IF(AC91=work!$A$7,work!$B$7*$M91/2,IF(AC91=work!$A$8,work!$B$8*$M91/2,IF(AC91=work!$A$9,work!$B$9*$M91/2)))))</f>
        <v/>
      </c>
      <c r="AM91" s="35" t="str">
        <f>IF($I91&lt;&gt;work!$A$2,"",IF(AD91="","",IF(AD91=work!$A$7,work!$B$7*$M91/2,IF(AD91=work!$A$8,work!$B$8*$M91/2,IF(AD91=work!$A$9,work!$B$9*$M91/2)))))</f>
        <v/>
      </c>
      <c r="AN91" s="38" t="str">
        <f>IF($I91&lt;&gt;work!$A$2,"",IF(V91="","",IF(V91=work!$A$7,work!$B$7*$P91/2,IF(V91=work!$A$8,work!$B$8*$P91/2,IF(V91=work!$A$9,work!$B$9*$P91/2)))))</f>
        <v/>
      </c>
      <c r="AO91" s="8" t="str">
        <f>IF($I91&lt;&gt;work!$A$2,"",IF(W91="","",IF(W91=work!$A$7,work!$B$7*$P91/2,IF(W91=work!$A$8,work!$B$8*$P91/2,IF(W91=work!$A$9,work!$B$9*$P91/2)))))</f>
        <v/>
      </c>
      <c r="AP91" s="8" t="str">
        <f>IF($I91&lt;&gt;work!$A$2,"",IF(X91="","",IF(X91=work!$A$7,work!$B$7*$P91/2,IF(X91=work!$A$8,work!$B$8*$P91/2,IF(X91=work!$A$9,work!$B$9*$P91/2)))))</f>
        <v/>
      </c>
      <c r="AQ91" s="8" t="str">
        <f>IF($I91&lt;&gt;work!$A$2,"",IF(Y91="","",IF(Y91=work!$A$7,work!$B$7*$P91/2,IF(Y91=work!$A$8,work!$B$8*$P91/2,IF(Y91=work!$A$9,work!$B$9*$P91/2)))))</f>
        <v/>
      </c>
      <c r="AR91" s="8" t="str">
        <f>IF($I91&lt;&gt;work!$A$2,"",IF(Z91="","",IF(Z91=work!$A$7,work!$B$7*$P91/2,IF(Z91=work!$A$8,work!$B$8*$P91/2,IF(Z91=work!$A$9,work!$B$9*$P91/2)))))</f>
        <v/>
      </c>
      <c r="AS91" s="8" t="str">
        <f>IF($I91&lt;&gt;work!$A$2,"",IF(AA91="","",IF(AA91=work!$A$7,work!$B$7*$P91/2,IF(AA91=work!$A$8,work!$B$8*$P91/2,IF(AA91=work!$A$9,work!$B$9*$P91/2)))))</f>
        <v/>
      </c>
      <c r="AT91" s="8" t="str">
        <f>IF($I91&lt;&gt;work!$A$2,"",IF(AB91="","",IF(AB91=work!$A$7,work!$B$7*$P91/2,IF(AB91=work!$A$8,work!$B$8*$P91/2,IF(AB91=work!$A$9,work!$B$9*$P91/2)))))</f>
        <v/>
      </c>
      <c r="AU91" s="8" t="str">
        <f>IF($I91&lt;&gt;work!$A$2,"",IF(AC91="","",IF(AC91=work!$A$7,work!$B$7*$P91/2,IF(AC91=work!$A$8,work!$B$8*$P91/2,IF(AC91=work!$A$9,work!$B$9*$P91/2)))))</f>
        <v/>
      </c>
      <c r="AV91" s="35" t="str">
        <f>IF($I91&lt;&gt;work!$A$2,"",IF(AD91="","",IF(AD91=work!$A$7,work!$B$7*$P91/2,IF(AD91=work!$A$8,work!$B$8*$P91/2,IF(AD91=work!$A$9,work!$B$9*$P91/2)))))</f>
        <v/>
      </c>
      <c r="AW91" s="26">
        <f>COUNTIF(V91:AD91,work!$A$7)*work!$B$7+COUNTIF(V91:AD91,work!$A$8)*work!$B$8+COUNTIF(V91:AD91,work!$A$9)*work!$B$9</f>
        <v>0.8</v>
      </c>
      <c r="AX91" s="16" t="str">
        <f t="shared" si="11"/>
        <v>OK</v>
      </c>
    </row>
    <row r="92" spans="2:51" ht="20" customHeight="1">
      <c r="B92" s="236"/>
      <c r="C92" s="237"/>
      <c r="D92" s="236"/>
      <c r="E92" s="237"/>
      <c r="F92" s="259"/>
      <c r="G92" s="260"/>
      <c r="H92" s="28" t="s">
        <v>68</v>
      </c>
      <c r="I92" s="118"/>
      <c r="J92" s="38"/>
      <c r="K92" s="8"/>
      <c r="L92" s="8"/>
      <c r="M92" s="35">
        <v>2</v>
      </c>
      <c r="N92" s="38"/>
      <c r="O92" s="8"/>
      <c r="P92" s="8"/>
      <c r="Q92" s="6">
        <v>2</v>
      </c>
      <c r="R92" s="38">
        <f>IF($I92=work!$A$2,IF($I$21=work!$B$2,J92,IF($I$21=work!$B$3,N92,0)),0)</f>
        <v>0</v>
      </c>
      <c r="S92" s="8">
        <f>IF($I92=work!$A$2,IF($I$21=work!$B$2,K92,IF($I$21=work!$B$3,O92,0)),0)</f>
        <v>0</v>
      </c>
      <c r="T92" s="8">
        <f>IF($I92=work!$A$2,IF($I$21=work!$B$2,L92,IF($I$21=work!$B$3,P92,0)),0)</f>
        <v>0</v>
      </c>
      <c r="U92" s="35">
        <f>IF($I92=work!$A$2,IF($I$21=work!$B$2,M92,IF($I$21=work!$B$3,Q92,0)),0)</f>
        <v>0</v>
      </c>
      <c r="V92" s="26"/>
      <c r="W92" s="8" t="s">
        <v>130</v>
      </c>
      <c r="X92" s="8" t="s">
        <v>122</v>
      </c>
      <c r="Y92" s="8"/>
      <c r="Z92" s="8"/>
      <c r="AA92" s="8"/>
      <c r="AB92" s="8"/>
      <c r="AC92" s="8"/>
      <c r="AD92" s="35"/>
      <c r="AE92" s="38" t="str">
        <f>IF($I92&lt;&gt;work!$A$2,"",IF(V92="","",IF(V92=work!$A$7,work!$B$7*$M92/2,IF(V92=work!$A$8,work!$B$8*$M92/2,IF(V92=work!$A$9,work!$B$9*$M92/2)))))</f>
        <v/>
      </c>
      <c r="AF92" s="8" t="str">
        <f>IF($I92&lt;&gt;work!$A$2,"",IF(W92="","",IF(W92=work!$A$7,work!$B$7*$M92/2,IF(W92=work!$A$8,work!$B$8*$M92/2,IF(W92=work!$A$9,work!$B$9*$M92/2)))))</f>
        <v/>
      </c>
      <c r="AG92" s="8" t="str">
        <f>IF($I92&lt;&gt;work!$A$2,"",IF(X92="","",IF(X92=work!$A$7,work!$B$7*$M92/2,IF(X92=work!$A$8,work!$B$8*$M92/2,IF(X92=work!$A$9,work!$B$9*$M92/2)))))</f>
        <v/>
      </c>
      <c r="AH92" s="8" t="str">
        <f>IF($I92&lt;&gt;work!$A$2,"",IF(Y92="","",IF(Y92=work!$A$7,work!$B$7*$M92/2,IF(Y92=work!$A$8,work!$B$8*$M92/2,IF(Y92=work!$A$9,work!$B$9*$M92/2)))))</f>
        <v/>
      </c>
      <c r="AI92" s="8" t="str">
        <f>IF($I92&lt;&gt;work!$A$2,"",IF(Z92="","",IF(Z92=work!$A$7,work!$B$7*$M92/2,IF(Z92=work!$A$8,work!$B$8*$M92/2,IF(Z92=work!$A$9,work!$B$9*$M92/2)))))</f>
        <v/>
      </c>
      <c r="AJ92" s="8" t="str">
        <f>IF($I92&lt;&gt;work!$A$2,"",IF(AA92="","",IF(AA92=work!$A$7,work!$B$7*$M92/2,IF(AA92=work!$A$8,work!$B$8*$M92/2,IF(AA92=work!$A$9,work!$B$9*$M92/2)))))</f>
        <v/>
      </c>
      <c r="AK92" s="8" t="str">
        <f>IF($I92&lt;&gt;work!$A$2,"",IF(AB92="","",IF(AB92=work!$A$7,work!$B$7*$M92/2,IF(AB92=work!$A$8,work!$B$8*$M92/2,IF(AB92=work!$A$9,work!$B$9*$M92/2)))))</f>
        <v/>
      </c>
      <c r="AL92" s="8" t="str">
        <f>IF($I92&lt;&gt;work!$A$2,"",IF(AC92="","",IF(AC92=work!$A$7,work!$B$7*$M92/2,IF(AC92=work!$A$8,work!$B$8*$M92/2,IF(AC92=work!$A$9,work!$B$9*$M92/2)))))</f>
        <v/>
      </c>
      <c r="AM92" s="35" t="str">
        <f>IF($I92&lt;&gt;work!$A$2,"",IF(AD92="","",IF(AD92=work!$A$7,work!$B$7*$M92/2,IF(AD92=work!$A$8,work!$B$8*$M92/2,IF(AD92=work!$A$9,work!$B$9*$M92/2)))))</f>
        <v/>
      </c>
      <c r="AN92" s="38" t="str">
        <f>IF($I92&lt;&gt;work!$A$2,"",IF(V92="","",IF(V92=work!$A$7,work!$B$7*$Q92/2,IF(V92=work!$A$8,work!$B$8*$Q92/2,IF(V92=work!$A$9,work!$B$9*$Q92/2)))))</f>
        <v/>
      </c>
      <c r="AO92" s="8" t="str">
        <f>IF($I92&lt;&gt;work!$A$2,"",IF(W92="","",IF(W92=work!$A$7,work!$B$7*$Q92/2,IF(W92=work!$A$8,work!$B$8*$Q92/2,IF(W92=work!$A$9,work!$B$9*$Q92/2)))))</f>
        <v/>
      </c>
      <c r="AP92" s="8" t="str">
        <f>IF($I92&lt;&gt;work!$A$2,"",IF(X92="","",IF(X92=work!$A$7,work!$B$7*$Q92/2,IF(X92=work!$A$8,work!$B$8*$Q92/2,IF(X92=work!$A$9,work!$B$9*$Q92/2)))))</f>
        <v/>
      </c>
      <c r="AQ92" s="8" t="str">
        <f>IF($I92&lt;&gt;work!$A$2,"",IF(Y92="","",IF(Y92=work!$A$7,work!$B$7*$Q92/2,IF(Y92=work!$A$8,work!$B$8*$Q92/2,IF(Y92=work!$A$9,work!$B$9*$Q92/2)))))</f>
        <v/>
      </c>
      <c r="AR92" s="8" t="str">
        <f>IF($I92&lt;&gt;work!$A$2,"",IF(Z92="","",IF(Z92=work!$A$7,work!$B$7*$Q92/2,IF(Z92=work!$A$8,work!$B$8*$Q92/2,IF(Z92=work!$A$9,work!$B$9*$Q92/2)))))</f>
        <v/>
      </c>
      <c r="AS92" s="8" t="str">
        <f>IF($I92&lt;&gt;work!$A$2,"",IF(AA92="","",IF(AA92=work!$A$7,work!$B$7*$Q92/2,IF(AA92=work!$A$8,work!$B$8*$Q92/2,IF(AA92=work!$A$9,work!$B$9*$Q92/2)))))</f>
        <v/>
      </c>
      <c r="AT92" s="8" t="str">
        <f>IF($I92&lt;&gt;work!$A$2,"",IF(AB92="","",IF(AB92=work!$A$7,work!$B$7*$Q92/2,IF(AB92=work!$A$8,work!$B$8*$Q92/2,IF(AB92=work!$A$9,work!$B$9*$Q92/2)))))</f>
        <v/>
      </c>
      <c r="AU92" s="8" t="str">
        <f>IF($I92&lt;&gt;work!$A$2,"",IF(AC92="","",IF(AC92=work!$A$7,work!$B$7*$Q92/2,IF(AC92=work!$A$8,work!$B$8*$Q92/2,IF(AC92=work!$A$9,work!$B$9*$Q92/2)))))</f>
        <v/>
      </c>
      <c r="AV92" s="35" t="str">
        <f>IF($I92&lt;&gt;work!$A$2,"",IF(AD92="","",IF(AD92=work!$A$7,work!$B$7*$Q92/2,IF(AD92=work!$A$8,work!$B$8*$Q92/2,IF(AD92=work!$A$9,work!$B$9*$Q92/2)))))</f>
        <v/>
      </c>
      <c r="AW92" s="26">
        <f>COUNTIF(V92:AD92,work!$A$7)*work!$B$7+COUNTIF(V92:AD92,work!$A$8)*work!$B$8+COUNTIF(V92:AD92,work!$A$9)*work!$B$9</f>
        <v>0.8</v>
      </c>
      <c r="AX92" s="16" t="str">
        <f t="shared" si="11"/>
        <v>OK</v>
      </c>
    </row>
    <row r="93" spans="2:51" ht="20" customHeight="1">
      <c r="B93" s="236"/>
      <c r="C93" s="237"/>
      <c r="D93" s="236"/>
      <c r="E93" s="237"/>
      <c r="F93" s="259"/>
      <c r="G93" s="260"/>
      <c r="H93" s="28" t="s">
        <v>69</v>
      </c>
      <c r="I93" s="118"/>
      <c r="J93" s="38"/>
      <c r="K93" s="8"/>
      <c r="L93" s="8"/>
      <c r="M93" s="35">
        <v>2</v>
      </c>
      <c r="N93" s="38"/>
      <c r="O93" s="8"/>
      <c r="P93" s="8"/>
      <c r="Q93" s="6">
        <v>2</v>
      </c>
      <c r="R93" s="38">
        <f>IF($I93=work!$A$2,IF($I$21=work!$B$2,J93,IF($I$21=work!$B$3,N93,0)),0)</f>
        <v>0</v>
      </c>
      <c r="S93" s="8">
        <f>IF($I93=work!$A$2,IF($I$21=work!$B$2,K93,IF($I$21=work!$B$3,O93,0)),0)</f>
        <v>0</v>
      </c>
      <c r="T93" s="8">
        <f>IF($I93=work!$A$2,IF($I$21=work!$B$2,L93,IF($I$21=work!$B$3,P93,0)),0)</f>
        <v>0</v>
      </c>
      <c r="U93" s="35">
        <f>IF($I93=work!$A$2,IF($I$21=work!$B$2,M93,IF($I$21=work!$B$3,Q93,0)),0)</f>
        <v>0</v>
      </c>
      <c r="V93" s="26"/>
      <c r="W93" s="8"/>
      <c r="X93" s="8" t="s">
        <v>122</v>
      </c>
      <c r="Y93" s="8" t="s">
        <v>130</v>
      </c>
      <c r="Z93" s="8"/>
      <c r="AA93" s="8"/>
      <c r="AB93" s="8"/>
      <c r="AC93" s="8"/>
      <c r="AD93" s="35"/>
      <c r="AE93" s="38" t="str">
        <f>IF($I93&lt;&gt;work!$A$2,"",IF(V93="","",IF(V93=work!$A$7,work!$B$7*$M93/2,IF(V93=work!$A$8,work!$B$8*$M93/2,IF(V93=work!$A$9,work!$B$9*$M93/2)))))</f>
        <v/>
      </c>
      <c r="AF93" s="8" t="str">
        <f>IF($I93&lt;&gt;work!$A$2,"",IF(W93="","",IF(W93=work!$A$7,work!$B$7*$M93/2,IF(W93=work!$A$8,work!$B$8*$M93/2,IF(W93=work!$A$9,work!$B$9*$M93/2)))))</f>
        <v/>
      </c>
      <c r="AG93" s="8" t="str">
        <f>IF($I93&lt;&gt;work!$A$2,"",IF(X93="","",IF(X93=work!$A$7,work!$B$7*$M93/2,IF(X93=work!$A$8,work!$B$8*$M93/2,IF(X93=work!$A$9,work!$B$9*$M93/2)))))</f>
        <v/>
      </c>
      <c r="AH93" s="8" t="str">
        <f>IF($I93&lt;&gt;work!$A$2,"",IF(Y93="","",IF(Y93=work!$A$7,work!$B$7*$M93/2,IF(Y93=work!$A$8,work!$B$8*$M93/2,IF(Y93=work!$A$9,work!$B$9*$M93/2)))))</f>
        <v/>
      </c>
      <c r="AI93" s="8" t="str">
        <f>IF($I93&lt;&gt;work!$A$2,"",IF(Z93="","",IF(Z93=work!$A$7,work!$B$7*$M93/2,IF(Z93=work!$A$8,work!$B$8*$M93/2,IF(Z93=work!$A$9,work!$B$9*$M93/2)))))</f>
        <v/>
      </c>
      <c r="AJ93" s="8" t="str">
        <f>IF($I93&lt;&gt;work!$A$2,"",IF(AA93="","",IF(AA93=work!$A$7,work!$B$7*$M93/2,IF(AA93=work!$A$8,work!$B$8*$M93/2,IF(AA93=work!$A$9,work!$B$9*$M93/2)))))</f>
        <v/>
      </c>
      <c r="AK93" s="8" t="str">
        <f>IF($I93&lt;&gt;work!$A$2,"",IF(AB93="","",IF(AB93=work!$A$7,work!$B$7*$M93/2,IF(AB93=work!$A$8,work!$B$8*$M93/2,IF(AB93=work!$A$9,work!$B$9*$M93/2)))))</f>
        <v/>
      </c>
      <c r="AL93" s="8" t="str">
        <f>IF($I93&lt;&gt;work!$A$2,"",IF(AC93="","",IF(AC93=work!$A$7,work!$B$7*$M93/2,IF(AC93=work!$A$8,work!$B$8*$M93/2,IF(AC93=work!$A$9,work!$B$9*$M93/2)))))</f>
        <v/>
      </c>
      <c r="AM93" s="35" t="str">
        <f>IF($I93&lt;&gt;work!$A$2,"",IF(AD93="","",IF(AD93=work!$A$7,work!$B$7*$M93/2,IF(AD93=work!$A$8,work!$B$8*$M93/2,IF(AD93=work!$A$9,work!$B$9*$M93/2)))))</f>
        <v/>
      </c>
      <c r="AN93" s="38" t="str">
        <f>IF($I93&lt;&gt;work!$A$2,"",IF(V93="","",IF(V93=work!$A$7,work!$B$7*$Q93/2,IF(V93=work!$A$8,work!$B$8*$Q93/2,IF(V93=work!$A$9,work!$B$9*$Q93/2)))))</f>
        <v/>
      </c>
      <c r="AO93" s="8" t="str">
        <f>IF($I93&lt;&gt;work!$A$2,"",IF(W93="","",IF(W93=work!$A$7,work!$B$7*$Q93/2,IF(W93=work!$A$8,work!$B$8*$Q93/2,IF(W93=work!$A$9,work!$B$9*$Q93/2)))))</f>
        <v/>
      </c>
      <c r="AP93" s="8" t="str">
        <f>IF($I93&lt;&gt;work!$A$2,"",IF(X93="","",IF(X93=work!$A$7,work!$B$7*$Q93/2,IF(X93=work!$A$8,work!$B$8*$Q93/2,IF(X93=work!$A$9,work!$B$9*$Q93/2)))))</f>
        <v/>
      </c>
      <c r="AQ93" s="8" t="str">
        <f>IF($I93&lt;&gt;work!$A$2,"",IF(Y93="","",IF(Y93=work!$A$7,work!$B$7*$Q93/2,IF(Y93=work!$A$8,work!$B$8*$Q93/2,IF(Y93=work!$A$9,work!$B$9*$Q93/2)))))</f>
        <v/>
      </c>
      <c r="AR93" s="8" t="str">
        <f>IF($I93&lt;&gt;work!$A$2,"",IF(Z93="","",IF(Z93=work!$A$7,work!$B$7*$Q93/2,IF(Z93=work!$A$8,work!$B$8*$Q93/2,IF(Z93=work!$A$9,work!$B$9*$Q93/2)))))</f>
        <v/>
      </c>
      <c r="AS93" s="8" t="str">
        <f>IF($I93&lt;&gt;work!$A$2,"",IF(AA93="","",IF(AA93=work!$A$7,work!$B$7*$Q93/2,IF(AA93=work!$A$8,work!$B$8*$Q93/2,IF(AA93=work!$A$9,work!$B$9*$Q93/2)))))</f>
        <v/>
      </c>
      <c r="AT93" s="8" t="str">
        <f>IF($I93&lt;&gt;work!$A$2,"",IF(AB93="","",IF(AB93=work!$A$7,work!$B$7*$Q93/2,IF(AB93=work!$A$8,work!$B$8*$Q93/2,IF(AB93=work!$A$9,work!$B$9*$Q93/2)))))</f>
        <v/>
      </c>
      <c r="AU93" s="8" t="str">
        <f>IF($I93&lt;&gt;work!$A$2,"",IF(AC93="","",IF(AC93=work!$A$7,work!$B$7*$Q93/2,IF(AC93=work!$A$8,work!$B$8*$Q93/2,IF(AC93=work!$A$9,work!$B$9*$Q93/2)))))</f>
        <v/>
      </c>
      <c r="AV93" s="35" t="str">
        <f>IF($I93&lt;&gt;work!$A$2,"",IF(AD93="","",IF(AD93=work!$A$7,work!$B$7*$Q93/2,IF(AD93=work!$A$8,work!$B$8*$Q93/2,IF(AD93=work!$A$9,work!$B$9*$Q93/2)))))</f>
        <v/>
      </c>
      <c r="AW93" s="26">
        <f>COUNTIF(V93:AD93,work!$A$7)*work!$B$7+COUNTIF(V93:AD93,work!$A$8)*work!$B$8+COUNTIF(V93:AD93,work!$A$9)*work!$B$9</f>
        <v>0.8</v>
      </c>
      <c r="AX93" s="16" t="str">
        <f t="shared" si="11"/>
        <v>OK</v>
      </c>
    </row>
    <row r="94" spans="2:51" ht="20" customHeight="1">
      <c r="B94" s="236"/>
      <c r="C94" s="237"/>
      <c r="D94" s="236"/>
      <c r="E94" s="237"/>
      <c r="F94" s="259"/>
      <c r="G94" s="260"/>
      <c r="H94" s="184" t="s">
        <v>70</v>
      </c>
      <c r="I94" s="118"/>
      <c r="J94" s="38"/>
      <c r="K94" s="8"/>
      <c r="L94" s="8"/>
      <c r="M94" s="35">
        <v>2</v>
      </c>
      <c r="N94" s="38"/>
      <c r="O94" s="8"/>
      <c r="P94" s="8"/>
      <c r="Q94" s="6">
        <v>2</v>
      </c>
      <c r="R94" s="38">
        <f>IF($I94=work!$A$2,IF($I$21=work!$B$2,J94,IF($I$21=work!$B$3,N94,0)),0)</f>
        <v>0</v>
      </c>
      <c r="S94" s="8">
        <f>IF($I94=work!$A$2,IF($I$21=work!$B$2,K94,IF($I$21=work!$B$3,O94,0)),0)</f>
        <v>0</v>
      </c>
      <c r="T94" s="8">
        <f>IF($I94=work!$A$2,IF($I$21=work!$B$2,L94,IF($I$21=work!$B$3,P94,0)),0)</f>
        <v>0</v>
      </c>
      <c r="U94" s="35">
        <f>IF($I94=work!$A$2,IF($I$21=work!$B$2,M94,IF($I$21=work!$B$3,Q94,0)),0)</f>
        <v>0</v>
      </c>
      <c r="V94" s="26"/>
      <c r="W94" s="8"/>
      <c r="X94" s="8" t="s">
        <v>122</v>
      </c>
      <c r="Y94" s="8" t="s">
        <v>130</v>
      </c>
      <c r="Z94" s="8"/>
      <c r="AA94" s="8"/>
      <c r="AB94" s="8"/>
      <c r="AC94" s="8"/>
      <c r="AD94" s="35"/>
      <c r="AE94" s="38" t="str">
        <f>IF($I94&lt;&gt;work!$A$2,"",IF(V94="","",IF(V94=work!$A$7,work!$B$7*$M94/2,IF(V94=work!$A$8,work!$B$8*$M94/2,IF(V94=work!$A$9,work!$B$9*$M94/2)))))</f>
        <v/>
      </c>
      <c r="AF94" s="8" t="str">
        <f>IF($I94&lt;&gt;work!$A$2,"",IF(W94="","",IF(W94=work!$A$7,work!$B$7*$M94/2,IF(W94=work!$A$8,work!$B$8*$M94/2,IF(W94=work!$A$9,work!$B$9*$M94/2)))))</f>
        <v/>
      </c>
      <c r="AG94" s="8" t="str">
        <f>IF($I94&lt;&gt;work!$A$2,"",IF(X94="","",IF(X94=work!$A$7,work!$B$7*$M94/2,IF(X94=work!$A$8,work!$B$8*$M94/2,IF(X94=work!$A$9,work!$B$9*$M94/2)))))</f>
        <v/>
      </c>
      <c r="AH94" s="8" t="str">
        <f>IF($I94&lt;&gt;work!$A$2,"",IF(Y94="","",IF(Y94=work!$A$7,work!$B$7*$M94/2,IF(Y94=work!$A$8,work!$B$8*$M94/2,IF(Y94=work!$A$9,work!$B$9*$M94/2)))))</f>
        <v/>
      </c>
      <c r="AI94" s="8" t="str">
        <f>IF($I94&lt;&gt;work!$A$2,"",IF(Z94="","",IF(Z94=work!$A$7,work!$B$7*$M94/2,IF(Z94=work!$A$8,work!$B$8*$M94/2,IF(Z94=work!$A$9,work!$B$9*$M94/2)))))</f>
        <v/>
      </c>
      <c r="AJ94" s="8" t="str">
        <f>IF($I94&lt;&gt;work!$A$2,"",IF(AA94="","",IF(AA94=work!$A$7,work!$B$7*$M94/2,IF(AA94=work!$A$8,work!$B$8*$M94/2,IF(AA94=work!$A$9,work!$B$9*$M94/2)))))</f>
        <v/>
      </c>
      <c r="AK94" s="8" t="str">
        <f>IF($I94&lt;&gt;work!$A$2,"",IF(AB94="","",IF(AB94=work!$A$7,work!$B$7*$M94/2,IF(AB94=work!$A$8,work!$B$8*$M94/2,IF(AB94=work!$A$9,work!$B$9*$M94/2)))))</f>
        <v/>
      </c>
      <c r="AL94" s="8" t="str">
        <f>IF($I94&lt;&gt;work!$A$2,"",IF(AC94="","",IF(AC94=work!$A$7,work!$B$7*$M94/2,IF(AC94=work!$A$8,work!$B$8*$M94/2,IF(AC94=work!$A$9,work!$B$9*$M94/2)))))</f>
        <v/>
      </c>
      <c r="AM94" s="35" t="str">
        <f>IF($I94&lt;&gt;work!$A$2,"",IF(AD94="","",IF(AD94=work!$A$7,work!$B$7*$M94/2,IF(AD94=work!$A$8,work!$B$8*$M94/2,IF(AD94=work!$A$9,work!$B$9*$M94/2)))))</f>
        <v/>
      </c>
      <c r="AN94" s="38" t="str">
        <f>IF($I94&lt;&gt;work!$A$2,"",IF(V94="","",IF(V94=work!$A$7,work!$B$7*$Q94/2,IF(V94=work!$A$8,work!$B$8*$Q94/2,IF(V94=work!$A$9,work!$B$9*$Q94/2)))))</f>
        <v/>
      </c>
      <c r="AO94" s="8" t="str">
        <f>IF($I94&lt;&gt;work!$A$2,"",IF(W94="","",IF(W94=work!$A$7,work!$B$7*$Q94/2,IF(W94=work!$A$8,work!$B$8*$Q94/2,IF(W94=work!$A$9,work!$B$9*$Q94/2)))))</f>
        <v/>
      </c>
      <c r="AP94" s="8" t="str">
        <f>IF($I94&lt;&gt;work!$A$2,"",IF(X94="","",IF(X94=work!$A$7,work!$B$7*$Q94/2,IF(X94=work!$A$8,work!$B$8*$Q94/2,IF(X94=work!$A$9,work!$B$9*$Q94/2)))))</f>
        <v/>
      </c>
      <c r="AQ94" s="8" t="str">
        <f>IF($I94&lt;&gt;work!$A$2,"",IF(Y94="","",IF(Y94=work!$A$7,work!$B$7*$Q94/2,IF(Y94=work!$A$8,work!$B$8*$Q94/2,IF(Y94=work!$A$9,work!$B$9*$Q94/2)))))</f>
        <v/>
      </c>
      <c r="AR94" s="8" t="str">
        <f>IF($I94&lt;&gt;work!$A$2,"",IF(Z94="","",IF(Z94=work!$A$7,work!$B$7*$Q94/2,IF(Z94=work!$A$8,work!$B$8*$Q94/2,IF(Z94=work!$A$9,work!$B$9*$Q94/2)))))</f>
        <v/>
      </c>
      <c r="AS94" s="8" t="str">
        <f>IF($I94&lt;&gt;work!$A$2,"",IF(AA94="","",IF(AA94=work!$A$7,work!$B$7*$Q94/2,IF(AA94=work!$A$8,work!$B$8*$Q94/2,IF(AA94=work!$A$9,work!$B$9*$Q94/2)))))</f>
        <v/>
      </c>
      <c r="AT94" s="8" t="str">
        <f>IF($I94&lt;&gt;work!$A$2,"",IF(AB94="","",IF(AB94=work!$A$7,work!$B$7*$Q94/2,IF(AB94=work!$A$8,work!$B$8*$Q94/2,IF(AB94=work!$A$9,work!$B$9*$Q94/2)))))</f>
        <v/>
      </c>
      <c r="AU94" s="8" t="str">
        <f>IF($I94&lt;&gt;work!$A$2,"",IF(AC94="","",IF(AC94=work!$A$7,work!$B$7*$Q94/2,IF(AC94=work!$A$8,work!$B$8*$Q94/2,IF(AC94=work!$A$9,work!$B$9*$Q94/2)))))</f>
        <v/>
      </c>
      <c r="AV94" s="35" t="str">
        <f>IF($I94&lt;&gt;work!$A$2,"",IF(AD94="","",IF(AD94=work!$A$7,work!$B$7*$Q94/2,IF(AD94=work!$A$8,work!$B$8*$Q94/2,IF(AD94=work!$A$9,work!$B$9*$Q94/2)))))</f>
        <v/>
      </c>
      <c r="AW94" s="26">
        <f>COUNTIF(V94:AD94,work!$A$7)*work!$B$7+COUNTIF(V94:AD94,work!$A$8)*work!$B$8+COUNTIF(V94:AD94,work!$A$9)*work!$B$9</f>
        <v>0.8</v>
      </c>
      <c r="AX94" s="16" t="str">
        <f t="shared" si="11"/>
        <v>OK</v>
      </c>
    </row>
    <row r="95" spans="2:51" ht="20" customHeight="1" thickBot="1">
      <c r="B95" s="236"/>
      <c r="C95" s="237"/>
      <c r="D95" s="236"/>
      <c r="E95" s="237"/>
      <c r="F95" s="259"/>
      <c r="G95" s="260"/>
      <c r="H95" s="109" t="s">
        <v>71</v>
      </c>
      <c r="I95" s="156"/>
      <c r="J95" s="39"/>
      <c r="K95" s="17"/>
      <c r="L95" s="17"/>
      <c r="M95" s="37">
        <v>2</v>
      </c>
      <c r="N95" s="39"/>
      <c r="O95" s="17"/>
      <c r="P95" s="22">
        <v>2</v>
      </c>
      <c r="Q95" s="50"/>
      <c r="R95" s="39">
        <f>IF($I95=work!$A$2,IF($I$21=work!$B$2,J95,IF($I$21=work!$B$3,N95,0)),0)</f>
        <v>0</v>
      </c>
      <c r="S95" s="17">
        <f>IF($I95=work!$A$2,IF($I$21=work!$B$2,K95,IF($I$21=work!$B$3,O95,0)),0)</f>
        <v>0</v>
      </c>
      <c r="T95" s="17">
        <f>IF($I95=work!$A$2,IF($I$21=work!$B$2,L95,IF($I$21=work!$B$3,P95,0)),0)</f>
        <v>0</v>
      </c>
      <c r="U95" s="37">
        <f>IF($I95=work!$A$2,IF($I$21=work!$B$2,M95,IF($I$21=work!$B$3,Q95,0)),0)</f>
        <v>0</v>
      </c>
      <c r="V95" s="27"/>
      <c r="W95" s="17"/>
      <c r="X95" s="17" t="s">
        <v>122</v>
      </c>
      <c r="Y95" s="17" t="s">
        <v>145</v>
      </c>
      <c r="Z95" s="17"/>
      <c r="AA95" s="17"/>
      <c r="AB95" s="17"/>
      <c r="AC95" s="17"/>
      <c r="AD95" s="37"/>
      <c r="AE95" s="39" t="str">
        <f>IF($I95&lt;&gt;work!$A$2,"",IF(V95="","",IF(V95=work!$A$7,work!$B$7*$M95/2,IF(V95=work!$A$8,work!$B$8*$M95/2,IF(V95=work!$A$9,work!$B$9*$M95/2)))))</f>
        <v/>
      </c>
      <c r="AF95" s="17" t="str">
        <f>IF($I95&lt;&gt;work!$A$2,"",IF(W95="","",IF(W95=work!$A$7,work!$B$7*$M95/2,IF(W95=work!$A$8,work!$B$8*$M95/2,IF(W95=work!$A$9,work!$B$9*$M95/2)))))</f>
        <v/>
      </c>
      <c r="AG95" s="17" t="str">
        <f>IF($I95&lt;&gt;work!$A$2,"",IF(X95="","",IF(X95=work!$A$7,work!$B$7*$M95/2,IF(X95=work!$A$8,work!$B$8*$M95/2,IF(X95=work!$A$9,work!$B$9*$M95/2)))))</f>
        <v/>
      </c>
      <c r="AH95" s="17" t="str">
        <f>IF($I95&lt;&gt;work!$A$2,"",IF(Y95="","",IF(Y95=work!$A$7,work!$B$7*$M95/2,IF(Y95=work!$A$8,work!$B$8*$M95/2,IF(Y95=work!$A$9,work!$B$9*$M95/2)))))</f>
        <v/>
      </c>
      <c r="AI95" s="17" t="str">
        <f>IF($I95&lt;&gt;work!$A$2,"",IF(Z95="","",IF(Z95=work!$A$7,work!$B$7*$M95/2,IF(Z95=work!$A$8,work!$B$8*$M95/2,IF(Z95=work!$A$9,work!$B$9*$M95/2)))))</f>
        <v/>
      </c>
      <c r="AJ95" s="17" t="str">
        <f>IF($I95&lt;&gt;work!$A$2,"",IF(AA95="","",IF(AA95=work!$A$7,work!$B$7*$M95/2,IF(AA95=work!$A$8,work!$B$8*$M95/2,IF(AA95=work!$A$9,work!$B$9*$M95/2)))))</f>
        <v/>
      </c>
      <c r="AK95" s="17" t="str">
        <f>IF($I95&lt;&gt;work!$A$2,"",IF(AB95="","",IF(AB95=work!$A$7,work!$B$7*$M95/2,IF(AB95=work!$A$8,work!$B$8*$M95/2,IF(AB95=work!$A$9,work!$B$9*$M95/2)))))</f>
        <v/>
      </c>
      <c r="AL95" s="17" t="str">
        <f>IF($I95&lt;&gt;work!$A$2,"",IF(AC95="","",IF(AC95=work!$A$7,work!$B$7*$M95/2,IF(AC95=work!$A$8,work!$B$8*$M95/2,IF(AC95=work!$A$9,work!$B$9*$M95/2)))))</f>
        <v/>
      </c>
      <c r="AM95" s="37" t="str">
        <f>IF($I95&lt;&gt;work!$A$2,"",IF(AD95="","",IF(AD95=work!$A$7,work!$B$7*$M95/2,IF(AD95=work!$A$8,work!$B$8*$M95/2,IF(AD95=work!$A$9,work!$B$9*$M95/2)))))</f>
        <v/>
      </c>
      <c r="AN95" s="39" t="str">
        <f>IF($I95&lt;&gt;work!$A$2,"",IF(V95="","",IF(V95=work!$A$7,work!$B$7*$P95/2,IF(V95=work!$A$8,work!$B$8*$P95/2,IF(V95=work!$A$9,work!$B$9*$P95/2)))))</f>
        <v/>
      </c>
      <c r="AO95" s="17" t="str">
        <f>IF($I95&lt;&gt;work!$A$2,"",IF(W95="","",IF(W95=work!$A$7,work!$B$7*$P95/2,IF(W95=work!$A$8,work!$B$8*$P95/2,IF(W95=work!$A$9,work!$B$9*$P95/2)))))</f>
        <v/>
      </c>
      <c r="AP95" s="17" t="str">
        <f>IF($I95&lt;&gt;work!$A$2,"",IF(X95="","",IF(X95=work!$A$7,work!$B$7*$P95/2,IF(X95=work!$A$8,work!$B$8*$P95/2,IF(X95=work!$A$9,work!$B$9*$P95/2)))))</f>
        <v/>
      </c>
      <c r="AQ95" s="17" t="str">
        <f>IF($I95&lt;&gt;work!$A$2,"",IF(Y95="","",IF(Y95=work!$A$7,work!$B$7*$P95/2,IF(Y95=work!$A$8,work!$B$8*$P95/2,IF(Y95=work!$A$9,work!$B$9*$P95/2)))))</f>
        <v/>
      </c>
      <c r="AR95" s="17" t="str">
        <f>IF($I95&lt;&gt;work!$A$2,"",IF(Z95="","",IF(Z95=work!$A$7,work!$B$7*$P95/2,IF(Z95=work!$A$8,work!$B$8*$P95/2,IF(Z95=work!$A$9,work!$B$9*$P95/2)))))</f>
        <v/>
      </c>
      <c r="AS95" s="17" t="str">
        <f>IF($I95&lt;&gt;work!$A$2,"",IF(AA95="","",IF(AA95=work!$A$7,work!$B$7*$P95/2,IF(AA95=work!$A$8,work!$B$8*$P95/2,IF(AA95=work!$A$9,work!$B$9*$P95/2)))))</f>
        <v/>
      </c>
      <c r="AT95" s="17" t="str">
        <f>IF($I95&lt;&gt;work!$A$2,"",IF(AB95="","",IF(AB95=work!$A$7,work!$B$7*$P95/2,IF(AB95=work!$A$8,work!$B$8*$P95/2,IF(AB95=work!$A$9,work!$B$9*$P95/2)))))</f>
        <v/>
      </c>
      <c r="AU95" s="17" t="str">
        <f>IF($I95&lt;&gt;work!$A$2,"",IF(AC95="","",IF(AC95=work!$A$7,work!$B$7*$P95/2,IF(AC95=work!$A$8,work!$B$8*$P95/2,IF(AC95=work!$A$9,work!$B$9*$P95/2)))))</f>
        <v/>
      </c>
      <c r="AV95" s="37" t="str">
        <f>IF($I95&lt;&gt;work!$A$2,"",IF(AD95="","",IF(AD95=work!$A$7,work!$B$7*$P95/2,IF(AD95=work!$A$8,work!$B$8*$P95/2,IF(AD95=work!$A$9,work!$B$9*$P95/2)))))</f>
        <v/>
      </c>
      <c r="AW95" s="27">
        <f>COUNTIF(V95:AD95,work!$A$7)*work!$B$7+COUNTIF(V95:AD95,work!$A$8)*work!$B$8+COUNTIF(V95:AD95,work!$A$9)*work!$B$9</f>
        <v>0.8</v>
      </c>
      <c r="AX95" s="18" t="str">
        <f>IF(AW95&lt;0.8,"UNDER",IF(AW95&gt;0.9,"OVER","OK"))</f>
        <v>OK</v>
      </c>
    </row>
    <row r="96" spans="2:51" ht="20" customHeight="1" thickBot="1">
      <c r="B96" s="236"/>
      <c r="C96" s="237"/>
      <c r="D96" s="236"/>
      <c r="E96" s="237"/>
      <c r="F96" s="261"/>
      <c r="G96" s="262"/>
      <c r="H96" s="75" t="s">
        <v>149</v>
      </c>
      <c r="I96" s="75">
        <f>SUM(R96:U96)</f>
        <v>0</v>
      </c>
      <c r="J96" s="76">
        <f t="shared" ref="J96:U96" si="12">SUM(J71:J95)</f>
        <v>4</v>
      </c>
      <c r="K96" s="77">
        <f t="shared" si="12"/>
        <v>0</v>
      </c>
      <c r="L96" s="77">
        <f t="shared" si="12"/>
        <v>16</v>
      </c>
      <c r="M96" s="78">
        <f t="shared" si="12"/>
        <v>31</v>
      </c>
      <c r="N96" s="76">
        <f t="shared" si="12"/>
        <v>4</v>
      </c>
      <c r="O96" s="77">
        <f t="shared" si="12"/>
        <v>0</v>
      </c>
      <c r="P96" s="77">
        <f t="shared" si="12"/>
        <v>26</v>
      </c>
      <c r="Q96" s="78">
        <f t="shared" si="12"/>
        <v>21</v>
      </c>
      <c r="R96" s="76">
        <f t="shared" si="12"/>
        <v>0</v>
      </c>
      <c r="S96" s="77">
        <f t="shared" si="12"/>
        <v>0</v>
      </c>
      <c r="T96" s="77">
        <f>SUM(T71:T95)</f>
        <v>0</v>
      </c>
      <c r="U96" s="78">
        <f t="shared" si="12"/>
        <v>0</v>
      </c>
      <c r="V96" s="79"/>
      <c r="W96" s="80"/>
      <c r="X96" s="80"/>
      <c r="Y96" s="80"/>
      <c r="Z96" s="80"/>
      <c r="AA96" s="80"/>
      <c r="AB96" s="80"/>
      <c r="AC96" s="80"/>
      <c r="AD96" s="81"/>
      <c r="AE96" s="137"/>
      <c r="AF96" s="138"/>
      <c r="AG96" s="138"/>
      <c r="AH96" s="138"/>
      <c r="AI96" s="138"/>
      <c r="AJ96" s="138"/>
      <c r="AK96" s="138"/>
      <c r="AL96" s="138"/>
      <c r="AM96" s="139"/>
      <c r="AN96" s="137"/>
      <c r="AO96" s="138"/>
      <c r="AP96" s="138"/>
      <c r="AQ96" s="138"/>
      <c r="AR96" s="138"/>
      <c r="AS96" s="138"/>
      <c r="AT96" s="138"/>
      <c r="AU96" s="138"/>
      <c r="AV96" s="139"/>
      <c r="AW96" s="137"/>
      <c r="AX96" s="140"/>
    </row>
    <row r="97" spans="2:50" ht="20" customHeight="1">
      <c r="B97" s="236"/>
      <c r="C97" s="237"/>
      <c r="D97" s="236"/>
      <c r="E97" s="237"/>
      <c r="F97" s="251" t="s">
        <v>136</v>
      </c>
      <c r="G97" s="252"/>
      <c r="H97" s="110" t="s">
        <v>38</v>
      </c>
      <c r="I97" s="117"/>
      <c r="J97" s="40"/>
      <c r="K97" s="14"/>
      <c r="L97" s="21">
        <v>2</v>
      </c>
      <c r="M97" s="33"/>
      <c r="N97" s="40"/>
      <c r="O97" s="14"/>
      <c r="P97" s="14"/>
      <c r="Q97" s="33">
        <v>2</v>
      </c>
      <c r="R97" s="40">
        <f>IF($I97=work!$A$2,IF($I$21=work!$B$2,J97,IF($I$21=work!$B$3,N97,0)),0)</f>
        <v>0</v>
      </c>
      <c r="S97" s="14">
        <f>IF($I97=work!$A$2,IF($I$21=work!$B$2,K97,IF($I$21=work!$B$3,O97,0)),0)</f>
        <v>0</v>
      </c>
      <c r="T97" s="14">
        <f>IF($I97=work!$A$2,IF($I$21=work!$B$2,L97,IF($I$21=work!$B$3,P97,0)),0)</f>
        <v>0</v>
      </c>
      <c r="U97" s="33">
        <f>IF($I97=work!$A$2,IF($I$21=work!$B$2,M97,IF($I$21=work!$B$3,Q97,0)),0)</f>
        <v>0</v>
      </c>
      <c r="V97" s="40"/>
      <c r="W97" s="14" t="s">
        <v>138</v>
      </c>
      <c r="X97" s="14" t="s">
        <v>134</v>
      </c>
      <c r="Y97" s="14"/>
      <c r="Z97" s="14"/>
      <c r="AA97" s="14"/>
      <c r="AB97" s="14"/>
      <c r="AC97" s="14"/>
      <c r="AD97" s="33"/>
      <c r="AE97" s="40" t="str">
        <f>IF($I97&lt;&gt;work!$A$2,"",IF(V97="","",IF(V97=work!$A$7,work!$B$7*$L97/2,IF(V97=work!$A$8,work!$B$8*$L97/2,IF(V97=work!$A$9,work!$B$9*$L97/2)))))</f>
        <v/>
      </c>
      <c r="AF97" s="14" t="str">
        <f>IF($I97&lt;&gt;work!$A$2,"",IF(W97="","",IF(W97=work!$A$7,work!$B$7*$L97/2,IF(W97=work!$A$8,work!$B$8*$L97/2,IF(W97=work!$A$9,work!$B$9*$L97/2)))))</f>
        <v/>
      </c>
      <c r="AG97" s="14" t="str">
        <f>IF($I97&lt;&gt;work!$A$2,"",IF(X97="","",IF(X97=work!$A$7,work!$B$7*$L97/2,IF(X97=work!$A$8,work!$B$8*$L97/2,IF(X97=work!$A$9,work!$B$9*$L97/2)))))</f>
        <v/>
      </c>
      <c r="AH97" s="14" t="str">
        <f>IF($I97&lt;&gt;work!$A$2,"",IF(Y97="","",IF(Y97=work!$A$7,work!$B$7*$L97/2,IF(Y97=work!$A$8,work!$B$8*$L97/2,IF(Y97=work!$A$9,work!$B$9*$L97/2)))))</f>
        <v/>
      </c>
      <c r="AI97" s="14" t="str">
        <f>IF($I97&lt;&gt;work!$A$2,"",IF(Z97="","",IF(Z97=work!$A$7,work!$B$7*$L97/2,IF(Z97=work!$A$8,work!$B$8*$L97/2,IF(Z97=work!$A$9,work!$B$9*$L97/2)))))</f>
        <v/>
      </c>
      <c r="AJ97" s="14" t="str">
        <f>IF($I97&lt;&gt;work!$A$2,"",IF(AA97="","",IF(AA97=work!$A$7,work!$B$7*$L97/2,IF(AA97=work!$A$8,work!$B$8*$L97/2,IF(AA97=work!$A$9,work!$B$9*$L97/2)))))</f>
        <v/>
      </c>
      <c r="AK97" s="14" t="str">
        <f>IF($I97&lt;&gt;work!$A$2,"",IF(AB97="","",IF(AB97=work!$A$7,work!$B$7*$L97/2,IF(AB97=work!$A$8,work!$B$8*$L97/2,IF(AB97=work!$A$9,work!$B$9*$L97/2)))))</f>
        <v/>
      </c>
      <c r="AL97" s="14" t="str">
        <f>IF($I97&lt;&gt;work!$A$2,"",IF(AC97="","",IF(AC97=work!$A$7,work!$B$7*$L97/2,IF(AC97=work!$A$8,work!$B$8*$L97/2,IF(AC97=work!$A$9,work!$B$9*$L97/2)))))</f>
        <v/>
      </c>
      <c r="AM97" s="33" t="str">
        <f>IF($I97&lt;&gt;work!$A$2,"",IF(AD97="","",IF(AD97=work!$A$7,work!$B$7*$L97/2,IF(AD97=work!$A$8,work!$B$8*$L97/2,IF(AD97=work!$A$9,work!$B$9*$L97/2)))))</f>
        <v/>
      </c>
      <c r="AN97" s="40" t="str">
        <f>IF($I97&lt;&gt;work!$A$2,"",IF(V97="","",IF(V97=work!$A$7,work!$B$7*$Q97/2,IF(V97=work!$A$8,work!$B$8*$Q97/2,IF(V97=work!$A$9,work!$B$9*$Q97/2)))))</f>
        <v/>
      </c>
      <c r="AO97" s="14" t="str">
        <f>IF($I97&lt;&gt;work!$A$2,"",IF(W97="","",IF(W97=work!$A$7,work!$B$7*$Q97/2,IF(W97=work!$A$8,work!$B$8*$Q97/2,IF(W97=work!$A$9,work!$B$9*$Q97/2)))))</f>
        <v/>
      </c>
      <c r="AP97" s="14" t="str">
        <f>IF($I97&lt;&gt;work!$A$2,"",IF(X97="","",IF(X97=work!$A$7,work!$B$7*$Q97/2,IF(X97=work!$A$8,work!$B$8*$Q97/2,IF(X97=work!$A$9,work!$B$9*$Q97/2)))))</f>
        <v/>
      </c>
      <c r="AQ97" s="14" t="str">
        <f>IF($I97&lt;&gt;work!$A$2,"",IF(Y97="","",IF(Y97=work!$A$7,work!$B$7*$Q97/2,IF(Y97=work!$A$8,work!$B$8*$Q97/2,IF(Y97=work!$A$9,work!$B$9*$Q97/2)))))</f>
        <v/>
      </c>
      <c r="AR97" s="14" t="str">
        <f>IF($I97&lt;&gt;work!$A$2,"",IF(Z97="","",IF(Z97=work!$A$7,work!$B$7*$Q97/2,IF(Z97=work!$A$8,work!$B$8*$Q97/2,IF(Z97=work!$A$9,work!$B$9*$Q97/2)))))</f>
        <v/>
      </c>
      <c r="AS97" s="14" t="str">
        <f>IF($I97&lt;&gt;work!$A$2,"",IF(AA97="","",IF(AA97=work!$A$7,work!$B$7*$Q97/2,IF(AA97=work!$A$8,work!$B$8*$Q97/2,IF(AA97=work!$A$9,work!$B$9*$Q97/2)))))</f>
        <v/>
      </c>
      <c r="AT97" s="14" t="str">
        <f>IF($I97&lt;&gt;work!$A$2,"",IF(AB97="","",IF(AB97=work!$A$7,work!$B$7*$Q97/2,IF(AB97=work!$A$8,work!$B$8*$Q97/2,IF(AB97=work!$A$9,work!$B$9*$Q97/2)))))</f>
        <v/>
      </c>
      <c r="AU97" s="14" t="str">
        <f>IF($I97&lt;&gt;work!$A$2,"",IF(AC97="","",IF(AC97=work!$A$7,work!$B$7*$Q97/2,IF(AC97=work!$A$8,work!$B$8*$Q97/2,IF(AC97=work!$A$9,work!$B$9*$Q97/2)))))</f>
        <v/>
      </c>
      <c r="AV97" s="33" t="str">
        <f>IF($I97&lt;&gt;work!$A$2,"",IF(AD97="","",IF(AD97=work!$A$7,work!$B$7*$Q97/2,IF(AD97=work!$A$8,work!$B$8*$Q97/2,IF(AD97=work!$A$9,work!$B$9*$Q97/2)))))</f>
        <v/>
      </c>
      <c r="AW97" s="25">
        <f>COUNTIF(V97:AD97,work!$A$7)*work!$B$7+COUNTIF(V97:AD97,work!$A$8)*work!$B$8+COUNTIF(V97:AD97,work!$A$9)*work!$B$9</f>
        <v>0.8</v>
      </c>
      <c r="AX97" s="15" t="str">
        <f>IF(AW97&lt;0.8,"UNDER",IF(AW97&gt;0.9,"OVER","OK"))</f>
        <v>OK</v>
      </c>
    </row>
    <row r="98" spans="2:50" ht="20" customHeight="1">
      <c r="B98" s="236"/>
      <c r="C98" s="237"/>
      <c r="D98" s="236"/>
      <c r="E98" s="237"/>
      <c r="F98" s="253"/>
      <c r="G98" s="254"/>
      <c r="H98" s="112" t="s">
        <v>72</v>
      </c>
      <c r="I98" s="118"/>
      <c r="J98" s="38"/>
      <c r="K98" s="8"/>
      <c r="L98" s="12">
        <v>2</v>
      </c>
      <c r="M98" s="35"/>
      <c r="N98" s="38"/>
      <c r="O98" s="8"/>
      <c r="P98" s="8"/>
      <c r="Q98" s="35">
        <v>2</v>
      </c>
      <c r="R98" s="38">
        <f>IF($I98=work!$A$2,IF($I$21=work!$B$2,J98,IF($I$21=work!$B$3,N98,0)),0)</f>
        <v>0</v>
      </c>
      <c r="S98" s="8">
        <f>IF($I98=work!$A$2,IF($I$21=work!$B$2,K98,IF($I$21=work!$B$3,O98,0)),0)</f>
        <v>0</v>
      </c>
      <c r="T98" s="8">
        <f>IF($I98=work!$A$2,IF($I$21=work!$B$2,L98,IF($I$21=work!$B$3,P98,0)),0)</f>
        <v>0</v>
      </c>
      <c r="U98" s="35">
        <f>IF($I98=work!$A$2,IF($I$21=work!$B$2,M98,IF($I$21=work!$B$3,Q98,0)),0)</f>
        <v>0</v>
      </c>
      <c r="V98" s="38"/>
      <c r="W98" s="8" t="s">
        <v>130</v>
      </c>
      <c r="X98" s="8" t="s">
        <v>134</v>
      </c>
      <c r="Y98" s="8"/>
      <c r="Z98" s="8"/>
      <c r="AA98" s="8"/>
      <c r="AB98" s="8"/>
      <c r="AC98" s="8"/>
      <c r="AD98" s="35"/>
      <c r="AE98" s="38" t="str">
        <f>IF($I98&lt;&gt;work!$A$2,"",IF(V98="","",IF(V98=work!$A$7,work!$B$7*$L98/2,IF(V98=work!$A$8,work!$B$8*$L98/2,IF(V98=work!$A$9,work!$B$9*$L98/2)))))</f>
        <v/>
      </c>
      <c r="AF98" s="8" t="str">
        <f>IF($I98&lt;&gt;work!$A$2,"",IF(W98="","",IF(W98=work!$A$7,work!$B$7*$L98/2,IF(W98=work!$A$8,work!$B$8*$L98/2,IF(W98=work!$A$9,work!$B$9*$L98/2)))))</f>
        <v/>
      </c>
      <c r="AG98" s="8" t="str">
        <f>IF($I98&lt;&gt;work!$A$2,"",IF(X98="","",IF(X98=work!$A$7,work!$B$7*$L98/2,IF(X98=work!$A$8,work!$B$8*$L98/2,IF(X98=work!$A$9,work!$B$9*$L98/2)))))</f>
        <v/>
      </c>
      <c r="AH98" s="8" t="str">
        <f>IF($I98&lt;&gt;work!$A$2,"",IF(Y98="","",IF(Y98=work!$A$7,work!$B$7*$L98/2,IF(Y98=work!$A$8,work!$B$8*$L98/2,IF(Y98=work!$A$9,work!$B$9*$L98/2)))))</f>
        <v/>
      </c>
      <c r="AI98" s="8" t="str">
        <f>IF($I98&lt;&gt;work!$A$2,"",IF(Z98="","",IF(Z98=work!$A$7,work!$B$7*$L98/2,IF(Z98=work!$A$8,work!$B$8*$L98/2,IF(Z98=work!$A$9,work!$B$9*$L98/2)))))</f>
        <v/>
      </c>
      <c r="AJ98" s="8" t="str">
        <f>IF($I98&lt;&gt;work!$A$2,"",IF(AA98="","",IF(AA98=work!$A$7,work!$B$7*$L98/2,IF(AA98=work!$A$8,work!$B$8*$L98/2,IF(AA98=work!$A$9,work!$B$9*$L98/2)))))</f>
        <v/>
      </c>
      <c r="AK98" s="8" t="str">
        <f>IF($I98&lt;&gt;work!$A$2,"",IF(AB98="","",IF(AB98=work!$A$7,work!$B$7*$L98/2,IF(AB98=work!$A$8,work!$B$8*$L98/2,IF(AB98=work!$A$9,work!$B$9*$L98/2)))))</f>
        <v/>
      </c>
      <c r="AL98" s="8" t="str">
        <f>IF($I98&lt;&gt;work!$A$2,"",IF(AC98="","",IF(AC98=work!$A$7,work!$B$7*$L98/2,IF(AC98=work!$A$8,work!$B$8*$L98/2,IF(AC98=work!$A$9,work!$B$9*$L98/2)))))</f>
        <v/>
      </c>
      <c r="AM98" s="35" t="str">
        <f>IF($I98&lt;&gt;work!$A$2,"",IF(AD98="","",IF(AD98=work!$A$7,work!$B$7*$L98/2,IF(AD98=work!$A$8,work!$B$8*$L98/2,IF(AD98=work!$A$9,work!$B$9*$L98/2)))))</f>
        <v/>
      </c>
      <c r="AN98" s="38" t="str">
        <f>IF($I98&lt;&gt;work!$A$2,"",IF(V98="","",IF(V98=work!$A$7,work!$B$7*$Q98/2,IF(V98=work!$A$8,work!$B$8*$Q98/2,IF(V98=work!$A$9,work!$B$9*$Q98/2)))))</f>
        <v/>
      </c>
      <c r="AO98" s="8" t="str">
        <f>IF($I98&lt;&gt;work!$A$2,"",IF(W98="","",IF(W98=work!$A$7,work!$B$7*$Q98/2,IF(W98=work!$A$8,work!$B$8*$Q98/2,IF(W98=work!$A$9,work!$B$9*$Q98/2)))))</f>
        <v/>
      </c>
      <c r="AP98" s="8" t="str">
        <f>IF($I98&lt;&gt;work!$A$2,"",IF(X98="","",IF(X98=work!$A$7,work!$B$7*$Q98/2,IF(X98=work!$A$8,work!$B$8*$Q98/2,IF(X98=work!$A$9,work!$B$9*$Q98/2)))))</f>
        <v/>
      </c>
      <c r="AQ98" s="8" t="str">
        <f>IF($I98&lt;&gt;work!$A$2,"",IF(Y98="","",IF(Y98=work!$A$7,work!$B$7*$Q98/2,IF(Y98=work!$A$8,work!$B$8*$Q98/2,IF(Y98=work!$A$9,work!$B$9*$Q98/2)))))</f>
        <v/>
      </c>
      <c r="AR98" s="8" t="str">
        <f>IF($I98&lt;&gt;work!$A$2,"",IF(Z98="","",IF(Z98=work!$A$7,work!$B$7*$Q98/2,IF(Z98=work!$A$8,work!$B$8*$Q98/2,IF(Z98=work!$A$9,work!$B$9*$Q98/2)))))</f>
        <v/>
      </c>
      <c r="AS98" s="8" t="str">
        <f>IF($I98&lt;&gt;work!$A$2,"",IF(AA98="","",IF(AA98=work!$A$7,work!$B$7*$Q98/2,IF(AA98=work!$A$8,work!$B$8*$Q98/2,IF(AA98=work!$A$9,work!$B$9*$Q98/2)))))</f>
        <v/>
      </c>
      <c r="AT98" s="8" t="str">
        <f>IF($I98&lt;&gt;work!$A$2,"",IF(AB98="","",IF(AB98=work!$A$7,work!$B$7*$Q98/2,IF(AB98=work!$A$8,work!$B$8*$Q98/2,IF(AB98=work!$A$9,work!$B$9*$Q98/2)))))</f>
        <v/>
      </c>
      <c r="AU98" s="8" t="str">
        <f>IF($I98&lt;&gt;work!$A$2,"",IF(AC98="","",IF(AC98=work!$A$7,work!$B$7*$Q98/2,IF(AC98=work!$A$8,work!$B$8*$Q98/2,IF(AC98=work!$A$9,work!$B$9*$Q98/2)))))</f>
        <v/>
      </c>
      <c r="AV98" s="35" t="str">
        <f>IF($I98&lt;&gt;work!$A$2,"",IF(AD98="","",IF(AD98=work!$A$7,work!$B$7*$Q98/2,IF(AD98=work!$A$8,work!$B$8*$Q98/2,IF(AD98=work!$A$9,work!$B$9*$Q98/2)))))</f>
        <v/>
      </c>
      <c r="AW98" s="26">
        <f>COUNTIF(V98:AD98,work!$A$7)*work!$B$7+COUNTIF(V98:AD98,work!$A$8)*work!$B$8+COUNTIF(V98:AD98,work!$A$9)*work!$B$9</f>
        <v>0.8</v>
      </c>
      <c r="AX98" s="16" t="str">
        <f>IF(AW98&lt;0.8,"UNDER",IF(AW98&gt;0.9,"OVER","OK"))</f>
        <v>OK</v>
      </c>
    </row>
    <row r="99" spans="2:50" ht="20" customHeight="1">
      <c r="B99" s="236"/>
      <c r="C99" s="237"/>
      <c r="D99" s="236"/>
      <c r="E99" s="237"/>
      <c r="F99" s="253"/>
      <c r="G99" s="254"/>
      <c r="H99" s="112" t="s">
        <v>73</v>
      </c>
      <c r="I99" s="118"/>
      <c r="J99" s="38"/>
      <c r="K99" s="8"/>
      <c r="L99" s="12">
        <v>2</v>
      </c>
      <c r="M99" s="35"/>
      <c r="N99" s="38"/>
      <c r="O99" s="8"/>
      <c r="P99" s="8"/>
      <c r="Q99" s="35">
        <v>2</v>
      </c>
      <c r="R99" s="38">
        <f>IF($I99=work!$A$2,IF($I$21=work!$B$2,J99,IF($I$21=work!$B$3,N99,0)),0)</f>
        <v>0</v>
      </c>
      <c r="S99" s="8">
        <f>IF($I99=work!$A$2,IF($I$21=work!$B$2,K99,IF($I$21=work!$B$3,O99,0)),0)</f>
        <v>0</v>
      </c>
      <c r="T99" s="8">
        <f>IF($I99=work!$A$2,IF($I$21=work!$B$2,L99,IF($I$21=work!$B$3,P99,0)),0)</f>
        <v>0</v>
      </c>
      <c r="U99" s="35">
        <f>IF($I99=work!$A$2,IF($I$21=work!$B$2,M99,IF($I$21=work!$B$3,Q99,0)),0)</f>
        <v>0</v>
      </c>
      <c r="V99" s="38"/>
      <c r="W99" s="8" t="s">
        <v>130</v>
      </c>
      <c r="X99" s="8" t="s">
        <v>134</v>
      </c>
      <c r="Y99" s="8"/>
      <c r="Z99" s="8"/>
      <c r="AA99" s="8"/>
      <c r="AB99" s="8"/>
      <c r="AC99" s="8"/>
      <c r="AD99" s="35"/>
      <c r="AE99" s="38" t="str">
        <f>IF($I99&lt;&gt;work!$A$2,"",IF(V99="","",IF(V99=work!$A$7,work!$B$7*$L99/2,IF(V99=work!$A$8,work!$B$8*$L99/2,IF(V99=work!$A$9,work!$B$9*$L99/2)))))</f>
        <v/>
      </c>
      <c r="AF99" s="8" t="str">
        <f>IF($I99&lt;&gt;work!$A$2,"",IF(W99="","",IF(W99=work!$A$7,work!$B$7*$L99/2,IF(W99=work!$A$8,work!$B$8*$L99/2,IF(W99=work!$A$9,work!$B$9*$L99/2)))))</f>
        <v/>
      </c>
      <c r="AG99" s="8" t="str">
        <f>IF($I99&lt;&gt;work!$A$2,"",IF(X99="","",IF(X99=work!$A$7,work!$B$7*$L99/2,IF(X99=work!$A$8,work!$B$8*$L99/2,IF(X99=work!$A$9,work!$B$9*$L99/2)))))</f>
        <v/>
      </c>
      <c r="AH99" s="8" t="str">
        <f>IF($I99&lt;&gt;work!$A$2,"",IF(Y99="","",IF(Y99=work!$A$7,work!$B$7*$L99/2,IF(Y99=work!$A$8,work!$B$8*$L99/2,IF(Y99=work!$A$9,work!$B$9*$L99/2)))))</f>
        <v/>
      </c>
      <c r="AI99" s="8" t="str">
        <f>IF($I99&lt;&gt;work!$A$2,"",IF(Z99="","",IF(Z99=work!$A$7,work!$B$7*$L99/2,IF(Z99=work!$A$8,work!$B$8*$L99/2,IF(Z99=work!$A$9,work!$B$9*$L99/2)))))</f>
        <v/>
      </c>
      <c r="AJ99" s="8" t="str">
        <f>IF($I99&lt;&gt;work!$A$2,"",IF(AA99="","",IF(AA99=work!$A$7,work!$B$7*$L99/2,IF(AA99=work!$A$8,work!$B$8*$L99/2,IF(AA99=work!$A$9,work!$B$9*$L99/2)))))</f>
        <v/>
      </c>
      <c r="AK99" s="8" t="str">
        <f>IF($I99&lt;&gt;work!$A$2,"",IF(AB99="","",IF(AB99=work!$A$7,work!$B$7*$L99/2,IF(AB99=work!$A$8,work!$B$8*$L99/2,IF(AB99=work!$A$9,work!$B$9*$L99/2)))))</f>
        <v/>
      </c>
      <c r="AL99" s="8" t="str">
        <f>IF($I99&lt;&gt;work!$A$2,"",IF(AC99="","",IF(AC99=work!$A$7,work!$B$7*$L99/2,IF(AC99=work!$A$8,work!$B$8*$L99/2,IF(AC99=work!$A$9,work!$B$9*$L99/2)))))</f>
        <v/>
      </c>
      <c r="AM99" s="35" t="str">
        <f>IF($I99&lt;&gt;work!$A$2,"",IF(AD99="","",IF(AD99=work!$A$7,work!$B$7*$L99/2,IF(AD99=work!$A$8,work!$B$8*$L99/2,IF(AD99=work!$A$9,work!$B$9*$L99/2)))))</f>
        <v/>
      </c>
      <c r="AN99" s="38" t="str">
        <f>IF($I99&lt;&gt;work!$A$2,"",IF(V99="","",IF(V99=work!$A$7,work!$B$7*$Q99/2,IF(V99=work!$A$8,work!$B$8*$Q99/2,IF(V99=work!$A$9,work!$B$9*$Q99/2)))))</f>
        <v/>
      </c>
      <c r="AO99" s="8" t="str">
        <f>IF($I99&lt;&gt;work!$A$2,"",IF(W99="","",IF(W99=work!$A$7,work!$B$7*$Q99/2,IF(W99=work!$A$8,work!$B$8*$Q99/2,IF(W99=work!$A$9,work!$B$9*$Q99/2)))))</f>
        <v/>
      </c>
      <c r="AP99" s="8" t="str">
        <f>IF($I99&lt;&gt;work!$A$2,"",IF(X99="","",IF(X99=work!$A$7,work!$B$7*$Q99/2,IF(X99=work!$A$8,work!$B$8*$Q99/2,IF(X99=work!$A$9,work!$B$9*$Q99/2)))))</f>
        <v/>
      </c>
      <c r="AQ99" s="8" t="str">
        <f>IF($I99&lt;&gt;work!$A$2,"",IF(Y99="","",IF(Y99=work!$A$7,work!$B$7*$Q99/2,IF(Y99=work!$A$8,work!$B$8*$Q99/2,IF(Y99=work!$A$9,work!$B$9*$Q99/2)))))</f>
        <v/>
      </c>
      <c r="AR99" s="8" t="str">
        <f>IF($I99&lt;&gt;work!$A$2,"",IF(Z99="","",IF(Z99=work!$A$7,work!$B$7*$Q99/2,IF(Z99=work!$A$8,work!$B$8*$Q99/2,IF(Z99=work!$A$9,work!$B$9*$Q99/2)))))</f>
        <v/>
      </c>
      <c r="AS99" s="8" t="str">
        <f>IF($I99&lt;&gt;work!$A$2,"",IF(AA99="","",IF(AA99=work!$A$7,work!$B$7*$Q99/2,IF(AA99=work!$A$8,work!$B$8*$Q99/2,IF(AA99=work!$A$9,work!$B$9*$Q99/2)))))</f>
        <v/>
      </c>
      <c r="AT99" s="8" t="str">
        <f>IF($I99&lt;&gt;work!$A$2,"",IF(AB99="","",IF(AB99=work!$A$7,work!$B$7*$Q99/2,IF(AB99=work!$A$8,work!$B$8*$Q99/2,IF(AB99=work!$A$9,work!$B$9*$Q99/2)))))</f>
        <v/>
      </c>
      <c r="AU99" s="8" t="str">
        <f>IF($I99&lt;&gt;work!$A$2,"",IF(AC99="","",IF(AC99=work!$A$7,work!$B$7*$Q99/2,IF(AC99=work!$A$8,work!$B$8*$Q99/2,IF(AC99=work!$A$9,work!$B$9*$Q99/2)))))</f>
        <v/>
      </c>
      <c r="AV99" s="35" t="str">
        <f>IF($I99&lt;&gt;work!$A$2,"",IF(AD99="","",IF(AD99=work!$A$7,work!$B$7*$Q99/2,IF(AD99=work!$A$8,work!$B$8*$Q99/2,IF(AD99=work!$A$9,work!$B$9*$Q99/2)))))</f>
        <v/>
      </c>
      <c r="AW99" s="26">
        <f>COUNTIF(V99:AD99,work!$A$7)*work!$B$7+COUNTIF(V99:AD99,work!$A$8)*work!$B$8+COUNTIF(V99:AD99,work!$A$9)*work!$B$9</f>
        <v>0.8</v>
      </c>
      <c r="AX99" s="16" t="str">
        <f t="shared" ref="AX99:AX102" si="13">IF(AW99&lt;0.8,"UNDER",IF(AW99&gt;0.9,"OVER","OK"))</f>
        <v>OK</v>
      </c>
    </row>
    <row r="100" spans="2:50" ht="20" customHeight="1">
      <c r="B100" s="236"/>
      <c r="C100" s="237"/>
      <c r="D100" s="236"/>
      <c r="E100" s="237"/>
      <c r="F100" s="253"/>
      <c r="G100" s="254"/>
      <c r="H100" s="112" t="s">
        <v>74</v>
      </c>
      <c r="I100" s="118"/>
      <c r="J100" s="38"/>
      <c r="K100" s="8"/>
      <c r="L100" s="12">
        <v>2</v>
      </c>
      <c r="M100" s="35"/>
      <c r="N100" s="38"/>
      <c r="O100" s="8"/>
      <c r="P100" s="8"/>
      <c r="Q100" s="35">
        <v>2</v>
      </c>
      <c r="R100" s="38">
        <f>IF($I100=work!$A$2,IF($I$21=work!$B$2,J100,IF($I$21=work!$B$3,N100,0)),0)</f>
        <v>0</v>
      </c>
      <c r="S100" s="8">
        <f>IF($I100=work!$A$2,IF($I$21=work!$B$2,K100,IF($I$21=work!$B$3,O100,0)),0)</f>
        <v>0</v>
      </c>
      <c r="T100" s="8">
        <f>IF($I100=work!$A$2,IF($I$21=work!$B$2,L100,IF($I$21=work!$B$3,P100,0)),0)</f>
        <v>0</v>
      </c>
      <c r="U100" s="35">
        <f>IF($I100=work!$A$2,IF($I$21=work!$B$2,M100,IF($I$21=work!$B$3,Q100,0)),0)</f>
        <v>0</v>
      </c>
      <c r="V100" s="38"/>
      <c r="W100" s="8" t="s">
        <v>130</v>
      </c>
      <c r="X100" s="8" t="s">
        <v>134</v>
      </c>
      <c r="Y100" s="8"/>
      <c r="Z100" s="8"/>
      <c r="AA100" s="8"/>
      <c r="AB100" s="8"/>
      <c r="AC100" s="8"/>
      <c r="AD100" s="35"/>
      <c r="AE100" s="38" t="str">
        <f>IF($I100&lt;&gt;work!$A$2,"",IF(V100="","",IF(V100=work!$A$7,work!$B$7*$L100/2,IF(V100=work!$A$8,work!$B$8*$L100/2,IF(V100=work!$A$9,work!$B$9*$L100/2)))))</f>
        <v/>
      </c>
      <c r="AF100" s="8" t="str">
        <f>IF($I100&lt;&gt;work!$A$2,"",IF(W100="","",IF(W100=work!$A$7,work!$B$7*$L100/2,IF(W100=work!$A$8,work!$B$8*$L100/2,IF(W100=work!$A$9,work!$B$9*$L100/2)))))</f>
        <v/>
      </c>
      <c r="AG100" s="8" t="str">
        <f>IF($I100&lt;&gt;work!$A$2,"",IF(X100="","",IF(X100=work!$A$7,work!$B$7*$L100/2,IF(X100=work!$A$8,work!$B$8*$L100/2,IF(X100=work!$A$9,work!$B$9*$L100/2)))))</f>
        <v/>
      </c>
      <c r="AH100" s="8" t="str">
        <f>IF($I100&lt;&gt;work!$A$2,"",IF(Y100="","",IF(Y100=work!$A$7,work!$B$7*$L100/2,IF(Y100=work!$A$8,work!$B$8*$L100/2,IF(Y100=work!$A$9,work!$B$9*$L100/2)))))</f>
        <v/>
      </c>
      <c r="AI100" s="8" t="str">
        <f>IF($I100&lt;&gt;work!$A$2,"",IF(Z100="","",IF(Z100=work!$A$7,work!$B$7*$L100/2,IF(Z100=work!$A$8,work!$B$8*$L100/2,IF(Z100=work!$A$9,work!$B$9*$L100/2)))))</f>
        <v/>
      </c>
      <c r="AJ100" s="8" t="str">
        <f>IF($I100&lt;&gt;work!$A$2,"",IF(AA100="","",IF(AA100=work!$A$7,work!$B$7*$L100/2,IF(AA100=work!$A$8,work!$B$8*$L100/2,IF(AA100=work!$A$9,work!$B$9*$L100/2)))))</f>
        <v/>
      </c>
      <c r="AK100" s="8" t="str">
        <f>IF($I100&lt;&gt;work!$A$2,"",IF(AB100="","",IF(AB100=work!$A$7,work!$B$7*$L100/2,IF(AB100=work!$A$8,work!$B$8*$L100/2,IF(AB100=work!$A$9,work!$B$9*$L100/2)))))</f>
        <v/>
      </c>
      <c r="AL100" s="8" t="str">
        <f>IF($I100&lt;&gt;work!$A$2,"",IF(AC100="","",IF(AC100=work!$A$7,work!$B$7*$L100/2,IF(AC100=work!$A$8,work!$B$8*$L100/2,IF(AC100=work!$A$9,work!$B$9*$L100/2)))))</f>
        <v/>
      </c>
      <c r="AM100" s="35" t="str">
        <f>IF($I100&lt;&gt;work!$A$2,"",IF(AD100="","",IF(AD100=work!$A$7,work!$B$7*$L100/2,IF(AD100=work!$A$8,work!$B$8*$L100/2,IF(AD100=work!$A$9,work!$B$9*$L100/2)))))</f>
        <v/>
      </c>
      <c r="AN100" s="38" t="str">
        <f>IF($I100&lt;&gt;work!$A$2,"",IF(V100="","",IF(V100=work!$A$7,work!$B$7*$Q100/2,IF(V100=work!$A$8,work!$B$8*$Q100/2,IF(V100=work!$A$9,work!$B$9*$Q100/2)))))</f>
        <v/>
      </c>
      <c r="AO100" s="8" t="str">
        <f>IF($I100&lt;&gt;work!$A$2,"",IF(W100="","",IF(W100=work!$A$7,work!$B$7*$Q100/2,IF(W100=work!$A$8,work!$B$8*$Q100/2,IF(W100=work!$A$9,work!$B$9*$Q100/2)))))</f>
        <v/>
      </c>
      <c r="AP100" s="8" t="str">
        <f>IF($I100&lt;&gt;work!$A$2,"",IF(X100="","",IF(X100=work!$A$7,work!$B$7*$Q100/2,IF(X100=work!$A$8,work!$B$8*$Q100/2,IF(X100=work!$A$9,work!$B$9*$Q100/2)))))</f>
        <v/>
      </c>
      <c r="AQ100" s="8" t="str">
        <f>IF($I100&lt;&gt;work!$A$2,"",IF(Y100="","",IF(Y100=work!$A$7,work!$B$7*$Q100/2,IF(Y100=work!$A$8,work!$B$8*$Q100/2,IF(Y100=work!$A$9,work!$B$9*$Q100/2)))))</f>
        <v/>
      </c>
      <c r="AR100" s="8" t="str">
        <f>IF($I100&lt;&gt;work!$A$2,"",IF(Z100="","",IF(Z100=work!$A$7,work!$B$7*$Q100/2,IF(Z100=work!$A$8,work!$B$8*$Q100/2,IF(Z100=work!$A$9,work!$B$9*$Q100/2)))))</f>
        <v/>
      </c>
      <c r="AS100" s="8" t="str">
        <f>IF($I100&lt;&gt;work!$A$2,"",IF(AA100="","",IF(AA100=work!$A$7,work!$B$7*$Q100/2,IF(AA100=work!$A$8,work!$B$8*$Q100/2,IF(AA100=work!$A$9,work!$B$9*$Q100/2)))))</f>
        <v/>
      </c>
      <c r="AT100" s="8" t="str">
        <f>IF($I100&lt;&gt;work!$A$2,"",IF(AB100="","",IF(AB100=work!$A$7,work!$B$7*$Q100/2,IF(AB100=work!$A$8,work!$B$8*$Q100/2,IF(AB100=work!$A$9,work!$B$9*$Q100/2)))))</f>
        <v/>
      </c>
      <c r="AU100" s="8" t="str">
        <f>IF($I100&lt;&gt;work!$A$2,"",IF(AC100="","",IF(AC100=work!$A$7,work!$B$7*$Q100/2,IF(AC100=work!$A$8,work!$B$8*$Q100/2,IF(AC100=work!$A$9,work!$B$9*$Q100/2)))))</f>
        <v/>
      </c>
      <c r="AV100" s="35" t="str">
        <f>IF($I100&lt;&gt;work!$A$2,"",IF(AD100="","",IF(AD100=work!$A$7,work!$B$7*$Q100/2,IF(AD100=work!$A$8,work!$B$8*$Q100/2,IF(AD100=work!$A$9,work!$B$9*$Q100/2)))))</f>
        <v/>
      </c>
      <c r="AW100" s="26">
        <f>COUNTIF(V100:AD100,work!$A$7)*work!$B$7+COUNTIF(V100:AD100,work!$A$8)*work!$B$8+COUNTIF(V100:AD100,work!$A$9)*work!$B$9</f>
        <v>0.8</v>
      </c>
      <c r="AX100" s="16" t="str">
        <f t="shared" si="13"/>
        <v>OK</v>
      </c>
    </row>
    <row r="101" spans="2:50" ht="20" customHeight="1">
      <c r="B101" s="236"/>
      <c r="C101" s="237"/>
      <c r="D101" s="236"/>
      <c r="E101" s="237"/>
      <c r="F101" s="253"/>
      <c r="G101" s="254"/>
      <c r="H101" s="112" t="s">
        <v>75</v>
      </c>
      <c r="I101" s="118"/>
      <c r="J101" s="38"/>
      <c r="K101" s="8"/>
      <c r="L101" s="12">
        <v>2</v>
      </c>
      <c r="M101" s="35"/>
      <c r="N101" s="38"/>
      <c r="O101" s="8"/>
      <c r="P101" s="8"/>
      <c r="Q101" s="35">
        <v>2</v>
      </c>
      <c r="R101" s="38">
        <f>IF($I101=work!$A$2,IF($I$21=work!$B$2,J101,IF($I$21=work!$B$3,N101,0)),0)</f>
        <v>0</v>
      </c>
      <c r="S101" s="8">
        <f>IF($I101=work!$A$2,IF($I$21=work!$B$2,K101,IF($I$21=work!$B$3,O101,0)),0)</f>
        <v>0</v>
      </c>
      <c r="T101" s="8">
        <f>IF($I101=work!$A$2,IF($I$21=work!$B$2,L101,IF($I$21=work!$B$3,P101,0)),0)</f>
        <v>0</v>
      </c>
      <c r="U101" s="35">
        <f>IF($I101=work!$A$2,IF($I$21=work!$B$2,M101,IF($I$21=work!$B$3,Q101,0)),0)</f>
        <v>0</v>
      </c>
      <c r="V101" s="38"/>
      <c r="W101" s="8" t="s">
        <v>130</v>
      </c>
      <c r="X101" s="8" t="s">
        <v>134</v>
      </c>
      <c r="Y101" s="8"/>
      <c r="Z101" s="8"/>
      <c r="AA101" s="8"/>
      <c r="AB101" s="8"/>
      <c r="AC101" s="8"/>
      <c r="AD101" s="35"/>
      <c r="AE101" s="38" t="str">
        <f>IF($I101&lt;&gt;work!$A$2,"",IF(V101="","",IF(V101=work!$A$7,work!$B$7*$L101/2,IF(V101=work!$A$8,work!$B$8*$L101/2,IF(V101=work!$A$9,work!$B$9*$L101/2)))))</f>
        <v/>
      </c>
      <c r="AF101" s="8" t="str">
        <f>IF($I101&lt;&gt;work!$A$2,"",IF(W101="","",IF(W101=work!$A$7,work!$B$7*$L101/2,IF(W101=work!$A$8,work!$B$8*$L101/2,IF(W101=work!$A$9,work!$B$9*$L101/2)))))</f>
        <v/>
      </c>
      <c r="AG101" s="8" t="str">
        <f>IF($I101&lt;&gt;work!$A$2,"",IF(X101="","",IF(X101=work!$A$7,work!$B$7*$L101/2,IF(X101=work!$A$8,work!$B$8*$L101/2,IF(X101=work!$A$9,work!$B$9*$L101/2)))))</f>
        <v/>
      </c>
      <c r="AH101" s="8" t="str">
        <f>IF($I101&lt;&gt;work!$A$2,"",IF(Y101="","",IF(Y101=work!$A$7,work!$B$7*$L101/2,IF(Y101=work!$A$8,work!$B$8*$L101/2,IF(Y101=work!$A$9,work!$B$9*$L101/2)))))</f>
        <v/>
      </c>
      <c r="AI101" s="8" t="str">
        <f>IF($I101&lt;&gt;work!$A$2,"",IF(Z101="","",IF(Z101=work!$A$7,work!$B$7*$L101/2,IF(Z101=work!$A$8,work!$B$8*$L101/2,IF(Z101=work!$A$9,work!$B$9*$L101/2)))))</f>
        <v/>
      </c>
      <c r="AJ101" s="8" t="str">
        <f>IF($I101&lt;&gt;work!$A$2,"",IF(AA101="","",IF(AA101=work!$A$7,work!$B$7*$L101/2,IF(AA101=work!$A$8,work!$B$8*$L101/2,IF(AA101=work!$A$9,work!$B$9*$L101/2)))))</f>
        <v/>
      </c>
      <c r="AK101" s="8" t="str">
        <f>IF($I101&lt;&gt;work!$A$2,"",IF(AB101="","",IF(AB101=work!$A$7,work!$B$7*$L101/2,IF(AB101=work!$A$8,work!$B$8*$L101/2,IF(AB101=work!$A$9,work!$B$9*$L101/2)))))</f>
        <v/>
      </c>
      <c r="AL101" s="8" t="str">
        <f>IF($I101&lt;&gt;work!$A$2,"",IF(AC101="","",IF(AC101=work!$A$7,work!$B$7*$L101/2,IF(AC101=work!$A$8,work!$B$8*$L101/2,IF(AC101=work!$A$9,work!$B$9*$L101/2)))))</f>
        <v/>
      </c>
      <c r="AM101" s="35" t="str">
        <f>IF($I101&lt;&gt;work!$A$2,"",IF(AD101="","",IF(AD101=work!$A$7,work!$B$7*$L101/2,IF(AD101=work!$A$8,work!$B$8*$L101/2,IF(AD101=work!$A$9,work!$B$9*$L101/2)))))</f>
        <v/>
      </c>
      <c r="AN101" s="38" t="str">
        <f>IF($I101&lt;&gt;work!$A$2,"",IF(V101="","",IF(V101=work!$A$7,work!$B$7*$Q101/2,IF(V101=work!$A$8,work!$B$8*$Q101/2,IF(V101=work!$A$9,work!$B$9*$Q101/2)))))</f>
        <v/>
      </c>
      <c r="AO101" s="8" t="str">
        <f>IF($I101&lt;&gt;work!$A$2,"",IF(W101="","",IF(W101=work!$A$7,work!$B$7*$Q101/2,IF(W101=work!$A$8,work!$B$8*$Q101/2,IF(W101=work!$A$9,work!$B$9*$Q101/2)))))</f>
        <v/>
      </c>
      <c r="AP101" s="8" t="str">
        <f>IF($I101&lt;&gt;work!$A$2,"",IF(X101="","",IF(X101=work!$A$7,work!$B$7*$Q101/2,IF(X101=work!$A$8,work!$B$8*$Q101/2,IF(X101=work!$A$9,work!$B$9*$Q101/2)))))</f>
        <v/>
      </c>
      <c r="AQ101" s="8" t="str">
        <f>IF($I101&lt;&gt;work!$A$2,"",IF(Y101="","",IF(Y101=work!$A$7,work!$B$7*$Q101/2,IF(Y101=work!$A$8,work!$B$8*$Q101/2,IF(Y101=work!$A$9,work!$B$9*$Q101/2)))))</f>
        <v/>
      </c>
      <c r="AR101" s="8" t="str">
        <f>IF($I101&lt;&gt;work!$A$2,"",IF(Z101="","",IF(Z101=work!$A$7,work!$B$7*$Q101/2,IF(Z101=work!$A$8,work!$B$8*$Q101/2,IF(Z101=work!$A$9,work!$B$9*$Q101/2)))))</f>
        <v/>
      </c>
      <c r="AS101" s="8" t="str">
        <f>IF($I101&lt;&gt;work!$A$2,"",IF(AA101="","",IF(AA101=work!$A$7,work!$B$7*$Q101/2,IF(AA101=work!$A$8,work!$B$8*$Q101/2,IF(AA101=work!$A$9,work!$B$9*$Q101/2)))))</f>
        <v/>
      </c>
      <c r="AT101" s="8" t="str">
        <f>IF($I101&lt;&gt;work!$A$2,"",IF(AB101="","",IF(AB101=work!$A$7,work!$B$7*$Q101/2,IF(AB101=work!$A$8,work!$B$8*$Q101/2,IF(AB101=work!$A$9,work!$B$9*$Q101/2)))))</f>
        <v/>
      </c>
      <c r="AU101" s="8" t="str">
        <f>IF($I101&lt;&gt;work!$A$2,"",IF(AC101="","",IF(AC101=work!$A$7,work!$B$7*$Q101/2,IF(AC101=work!$A$8,work!$B$8*$Q101/2,IF(AC101=work!$A$9,work!$B$9*$Q101/2)))))</f>
        <v/>
      </c>
      <c r="AV101" s="35" t="str">
        <f>IF($I101&lt;&gt;work!$A$2,"",IF(AD101="","",IF(AD101=work!$A$7,work!$B$7*$Q101/2,IF(AD101=work!$A$8,work!$B$8*$Q101/2,IF(AD101=work!$A$9,work!$B$9*$Q101/2)))))</f>
        <v/>
      </c>
      <c r="AW101" s="26">
        <f>COUNTIF(V101:AD101,work!$A$7)*work!$B$7+COUNTIF(V101:AD101,work!$A$8)*work!$B$8+COUNTIF(V101:AD101,work!$A$9)*work!$B$9</f>
        <v>0.8</v>
      </c>
      <c r="AX101" s="16" t="str">
        <f t="shared" si="13"/>
        <v>OK</v>
      </c>
    </row>
    <row r="102" spans="2:50" ht="20" customHeight="1">
      <c r="B102" s="236"/>
      <c r="C102" s="237"/>
      <c r="D102" s="236"/>
      <c r="E102" s="237"/>
      <c r="F102" s="253"/>
      <c r="G102" s="254"/>
      <c r="H102" s="112" t="s">
        <v>76</v>
      </c>
      <c r="I102" s="118"/>
      <c r="J102" s="38"/>
      <c r="K102" s="8"/>
      <c r="L102" s="12">
        <v>2</v>
      </c>
      <c r="M102" s="35"/>
      <c r="N102" s="38"/>
      <c r="O102" s="8"/>
      <c r="P102" s="8"/>
      <c r="Q102" s="35">
        <v>2</v>
      </c>
      <c r="R102" s="38">
        <f>IF($I102=work!$A$2,IF($I$21=work!$B$2,J102,IF($I$21=work!$B$3,N102,0)),0)</f>
        <v>0</v>
      </c>
      <c r="S102" s="8">
        <f>IF($I102=work!$A$2,IF($I$21=work!$B$2,K102,IF($I$21=work!$B$3,O102,0)),0)</f>
        <v>0</v>
      </c>
      <c r="T102" s="8">
        <f>IF($I102=work!$A$2,IF($I$21=work!$B$2,L102,IF($I$21=work!$B$3,P102,0)),0)</f>
        <v>0</v>
      </c>
      <c r="U102" s="35">
        <f>IF($I102=work!$A$2,IF($I$21=work!$B$2,M102,IF($I$21=work!$B$3,Q102,0)),0)</f>
        <v>0</v>
      </c>
      <c r="V102" s="38"/>
      <c r="W102" s="8" t="s">
        <v>130</v>
      </c>
      <c r="X102" s="8" t="s">
        <v>134</v>
      </c>
      <c r="Y102" s="8"/>
      <c r="Z102" s="8"/>
      <c r="AA102" s="8"/>
      <c r="AB102" s="8"/>
      <c r="AC102" s="8"/>
      <c r="AD102" s="35"/>
      <c r="AE102" s="38" t="str">
        <f>IF($I102&lt;&gt;work!$A$2,"",IF(V102="","",IF(V102=work!$A$7,work!$B$7*$L102/2,IF(V102=work!$A$8,work!$B$8*$L102/2,IF(V102=work!$A$9,work!$B$9*$L102/2)))))</f>
        <v/>
      </c>
      <c r="AF102" s="8" t="str">
        <f>IF($I102&lt;&gt;work!$A$2,"",IF(W102="","",IF(W102=work!$A$7,work!$B$7*$L102/2,IF(W102=work!$A$8,work!$B$8*$L102/2,IF(W102=work!$A$9,work!$B$9*$L102/2)))))</f>
        <v/>
      </c>
      <c r="AG102" s="8" t="str">
        <f>IF($I102&lt;&gt;work!$A$2,"",IF(X102="","",IF(X102=work!$A$7,work!$B$7*$L102/2,IF(X102=work!$A$8,work!$B$8*$L102/2,IF(X102=work!$A$9,work!$B$9*$L102/2)))))</f>
        <v/>
      </c>
      <c r="AH102" s="8" t="str">
        <f>IF($I102&lt;&gt;work!$A$2,"",IF(Y102="","",IF(Y102=work!$A$7,work!$B$7*$L102/2,IF(Y102=work!$A$8,work!$B$8*$L102/2,IF(Y102=work!$A$9,work!$B$9*$L102/2)))))</f>
        <v/>
      </c>
      <c r="AI102" s="8" t="str">
        <f>IF($I102&lt;&gt;work!$A$2,"",IF(Z102="","",IF(Z102=work!$A$7,work!$B$7*$L102/2,IF(Z102=work!$A$8,work!$B$8*$L102/2,IF(Z102=work!$A$9,work!$B$9*$L102/2)))))</f>
        <v/>
      </c>
      <c r="AJ102" s="8" t="str">
        <f>IF($I102&lt;&gt;work!$A$2,"",IF(AA102="","",IF(AA102=work!$A$7,work!$B$7*$L102/2,IF(AA102=work!$A$8,work!$B$8*$L102/2,IF(AA102=work!$A$9,work!$B$9*$L102/2)))))</f>
        <v/>
      </c>
      <c r="AK102" s="8" t="str">
        <f>IF($I102&lt;&gt;work!$A$2,"",IF(AB102="","",IF(AB102=work!$A$7,work!$B$7*$L102/2,IF(AB102=work!$A$8,work!$B$8*$L102/2,IF(AB102=work!$A$9,work!$B$9*$L102/2)))))</f>
        <v/>
      </c>
      <c r="AL102" s="8" t="str">
        <f>IF($I102&lt;&gt;work!$A$2,"",IF(AC102="","",IF(AC102=work!$A$7,work!$B$7*$L102/2,IF(AC102=work!$A$8,work!$B$8*$L102/2,IF(AC102=work!$A$9,work!$B$9*$L102/2)))))</f>
        <v/>
      </c>
      <c r="AM102" s="35" t="str">
        <f>IF($I102&lt;&gt;work!$A$2,"",IF(AD102="","",IF(AD102=work!$A$7,work!$B$7*$L102/2,IF(AD102=work!$A$8,work!$B$8*$L102/2,IF(AD102=work!$A$9,work!$B$9*$L102/2)))))</f>
        <v/>
      </c>
      <c r="AN102" s="38" t="str">
        <f>IF($I102&lt;&gt;work!$A$2,"",IF(V102="","",IF(V102=work!$A$7,work!$B$7*$Q102/2,IF(V102=work!$A$8,work!$B$8*$Q102/2,IF(V102=work!$A$9,work!$B$9*$Q102/2)))))</f>
        <v/>
      </c>
      <c r="AO102" s="8" t="str">
        <f>IF($I102&lt;&gt;work!$A$2,"",IF(W102="","",IF(W102=work!$A$7,work!$B$7*$Q102/2,IF(W102=work!$A$8,work!$B$8*$Q102/2,IF(W102=work!$A$9,work!$B$9*$Q102/2)))))</f>
        <v/>
      </c>
      <c r="AP102" s="8" t="str">
        <f>IF($I102&lt;&gt;work!$A$2,"",IF(X102="","",IF(X102=work!$A$7,work!$B$7*$Q102/2,IF(X102=work!$A$8,work!$B$8*$Q102/2,IF(X102=work!$A$9,work!$B$9*$Q102/2)))))</f>
        <v/>
      </c>
      <c r="AQ102" s="8" t="str">
        <f>IF($I102&lt;&gt;work!$A$2,"",IF(Y102="","",IF(Y102=work!$A$7,work!$B$7*$Q102/2,IF(Y102=work!$A$8,work!$B$8*$Q102/2,IF(Y102=work!$A$9,work!$B$9*$Q102/2)))))</f>
        <v/>
      </c>
      <c r="AR102" s="8" t="str">
        <f>IF($I102&lt;&gt;work!$A$2,"",IF(Z102="","",IF(Z102=work!$A$7,work!$B$7*$Q102/2,IF(Z102=work!$A$8,work!$B$8*$Q102/2,IF(Z102=work!$A$9,work!$B$9*$Q102/2)))))</f>
        <v/>
      </c>
      <c r="AS102" s="8" t="str">
        <f>IF($I102&lt;&gt;work!$A$2,"",IF(AA102="","",IF(AA102=work!$A$7,work!$B$7*$Q102/2,IF(AA102=work!$A$8,work!$B$8*$Q102/2,IF(AA102=work!$A$9,work!$B$9*$Q102/2)))))</f>
        <v/>
      </c>
      <c r="AT102" s="8" t="str">
        <f>IF($I102&lt;&gt;work!$A$2,"",IF(AB102="","",IF(AB102=work!$A$7,work!$B$7*$Q102/2,IF(AB102=work!$A$8,work!$B$8*$Q102/2,IF(AB102=work!$A$9,work!$B$9*$Q102/2)))))</f>
        <v/>
      </c>
      <c r="AU102" s="8" t="str">
        <f>IF($I102&lt;&gt;work!$A$2,"",IF(AC102="","",IF(AC102=work!$A$7,work!$B$7*$Q102/2,IF(AC102=work!$A$8,work!$B$8*$Q102/2,IF(AC102=work!$A$9,work!$B$9*$Q102/2)))))</f>
        <v/>
      </c>
      <c r="AV102" s="35" t="str">
        <f>IF($I102&lt;&gt;work!$A$2,"",IF(AD102="","",IF(AD102=work!$A$7,work!$B$7*$Q102/2,IF(AD102=work!$A$8,work!$B$8*$Q102/2,IF(AD102=work!$A$9,work!$B$9*$Q102/2)))))</f>
        <v/>
      </c>
      <c r="AW102" s="26">
        <f>COUNTIF(V102:AD102,work!$A$7)*work!$B$7+COUNTIF(V102:AD102,work!$A$8)*work!$B$8+COUNTIF(V102:AD102,work!$A$9)*work!$B$9</f>
        <v>0.8</v>
      </c>
      <c r="AX102" s="16" t="str">
        <f t="shared" si="13"/>
        <v>OK</v>
      </c>
    </row>
    <row r="103" spans="2:50" ht="20" customHeight="1" thickBot="1">
      <c r="B103" s="236"/>
      <c r="C103" s="237"/>
      <c r="D103" s="236"/>
      <c r="E103" s="237"/>
      <c r="F103" s="253"/>
      <c r="G103" s="254"/>
      <c r="H103" s="111" t="s">
        <v>77</v>
      </c>
      <c r="I103" s="119"/>
      <c r="J103" s="39"/>
      <c r="K103" s="17"/>
      <c r="L103" s="22">
        <v>2</v>
      </c>
      <c r="M103" s="37"/>
      <c r="N103" s="39"/>
      <c r="O103" s="17"/>
      <c r="P103" s="17"/>
      <c r="Q103" s="37">
        <v>2</v>
      </c>
      <c r="R103" s="39">
        <f>IF($I103=work!$A$2,IF($I$21=work!$B$2,J103,IF($I$21=work!$B$3,N103,0)),0)</f>
        <v>0</v>
      </c>
      <c r="S103" s="17">
        <f>IF($I103=work!$A$2,IF($I$21=work!$B$2,K103,IF($I$21=work!$B$3,O103,0)),0)</f>
        <v>0</v>
      </c>
      <c r="T103" s="17">
        <f>IF($I103=work!$A$2,IF($I$21=work!$B$2,L103,IF($I$21=work!$B$3,P103,0)),0)</f>
        <v>0</v>
      </c>
      <c r="U103" s="37">
        <f>IF($I103=work!$A$2,IF($I$21=work!$B$2,M103,IF($I$21=work!$B$3,Q103,0)),0)</f>
        <v>0</v>
      </c>
      <c r="V103" s="39"/>
      <c r="W103" s="17" t="s">
        <v>145</v>
      </c>
      <c r="X103" s="17" t="s">
        <v>134</v>
      </c>
      <c r="Y103" s="17"/>
      <c r="Z103" s="17"/>
      <c r="AA103" s="17"/>
      <c r="AB103" s="17"/>
      <c r="AC103" s="17"/>
      <c r="AD103" s="37"/>
      <c r="AE103" s="39" t="str">
        <f>IF($I103&lt;&gt;work!$A$2,"",IF(V103="","",IF(V103=work!$A$7,work!$B$7*$L103/2,IF(V103=work!$A$8,work!$B$8*$L103/2,IF(V103=work!$A$9,work!$B$9*$L103/2)))))</f>
        <v/>
      </c>
      <c r="AF103" s="17" t="str">
        <f>IF($I103&lt;&gt;work!$A$2,"",IF(W103="","",IF(W103=work!$A$7,work!$B$7*$L103/2,IF(W103=work!$A$8,work!$B$8*$L103/2,IF(W103=work!$A$9,work!$B$9*$L103/2)))))</f>
        <v/>
      </c>
      <c r="AG103" s="17" t="str">
        <f>IF($I103&lt;&gt;work!$A$2,"",IF(X103="","",IF(X103=work!$A$7,work!$B$7*$L103/2,IF(X103=work!$A$8,work!$B$8*$L103/2,IF(X103=work!$A$9,work!$B$9*$L103/2)))))</f>
        <v/>
      </c>
      <c r="AH103" s="17" t="str">
        <f>IF($I103&lt;&gt;work!$A$2,"",IF(Y103="","",IF(Y103=work!$A$7,work!$B$7*$L103/2,IF(Y103=work!$A$8,work!$B$8*$L103/2,IF(Y103=work!$A$9,work!$B$9*$L103/2)))))</f>
        <v/>
      </c>
      <c r="AI103" s="17" t="str">
        <f>IF($I103&lt;&gt;work!$A$2,"",IF(Z103="","",IF(Z103=work!$A$7,work!$B$7*$L103/2,IF(Z103=work!$A$8,work!$B$8*$L103/2,IF(Z103=work!$A$9,work!$B$9*$L103/2)))))</f>
        <v/>
      </c>
      <c r="AJ103" s="17" t="str">
        <f>IF($I103&lt;&gt;work!$A$2,"",IF(AA103="","",IF(AA103=work!$A$7,work!$B$7*$L103/2,IF(AA103=work!$A$8,work!$B$8*$L103/2,IF(AA103=work!$A$9,work!$B$9*$L103/2)))))</f>
        <v/>
      </c>
      <c r="AK103" s="17" t="str">
        <f>IF($I103&lt;&gt;work!$A$2,"",IF(AB103="","",IF(AB103=work!$A$7,work!$B$7*$L103/2,IF(AB103=work!$A$8,work!$B$8*$L103/2,IF(AB103=work!$A$9,work!$B$9*$L103/2)))))</f>
        <v/>
      </c>
      <c r="AL103" s="17" t="str">
        <f>IF($I103&lt;&gt;work!$A$2,"",IF(AC103="","",IF(AC103=work!$A$7,work!$B$7*$L103/2,IF(AC103=work!$A$8,work!$B$8*$L103/2,IF(AC103=work!$A$9,work!$B$9*$L103/2)))))</f>
        <v/>
      </c>
      <c r="AM103" s="37" t="str">
        <f>IF($I103&lt;&gt;work!$A$2,"",IF(AD103="","",IF(AD103=work!$A$7,work!$B$7*$L103/2,IF(AD103=work!$A$8,work!$B$8*$L103/2,IF(AD103=work!$A$9,work!$B$9*$L103/2)))))</f>
        <v/>
      </c>
      <c r="AN103" s="39" t="str">
        <f>IF($I103&lt;&gt;work!$A$2,"",IF(V103="","",IF(V103=work!$A$7,work!$B$7*$Q103/2,IF(V103=work!$A$8,work!$B$8*$Q103/2,IF(V103=work!$A$9,work!$B$9*$Q103/2)))))</f>
        <v/>
      </c>
      <c r="AO103" s="17" t="str">
        <f>IF($I103&lt;&gt;work!$A$2,"",IF(W103="","",IF(W103=work!$A$7,work!$B$7*$Q103/2,IF(W103=work!$A$8,work!$B$8*$Q103/2,IF(W103=work!$A$9,work!$B$9*$Q103/2)))))</f>
        <v/>
      </c>
      <c r="AP103" s="17" t="str">
        <f>IF($I103&lt;&gt;work!$A$2,"",IF(X103="","",IF(X103=work!$A$7,work!$B$7*$Q103/2,IF(X103=work!$A$8,work!$B$8*$Q103/2,IF(X103=work!$A$9,work!$B$9*$Q103/2)))))</f>
        <v/>
      </c>
      <c r="AQ103" s="17" t="str">
        <f>IF($I103&lt;&gt;work!$A$2,"",IF(Y103="","",IF(Y103=work!$A$7,work!$B$7*$Q103/2,IF(Y103=work!$A$8,work!$B$8*$Q103/2,IF(Y103=work!$A$9,work!$B$9*$Q103/2)))))</f>
        <v/>
      </c>
      <c r="AR103" s="17" t="str">
        <f>IF($I103&lt;&gt;work!$A$2,"",IF(Z103="","",IF(Z103=work!$A$7,work!$B$7*$Q103/2,IF(Z103=work!$A$8,work!$B$8*$Q103/2,IF(Z103=work!$A$9,work!$B$9*$Q103/2)))))</f>
        <v/>
      </c>
      <c r="AS103" s="17" t="str">
        <f>IF($I103&lt;&gt;work!$A$2,"",IF(AA103="","",IF(AA103=work!$A$7,work!$B$7*$Q103/2,IF(AA103=work!$A$8,work!$B$8*$Q103/2,IF(AA103=work!$A$9,work!$B$9*$Q103/2)))))</f>
        <v/>
      </c>
      <c r="AT103" s="17" t="str">
        <f>IF($I103&lt;&gt;work!$A$2,"",IF(AB103="","",IF(AB103=work!$A$7,work!$B$7*$Q103/2,IF(AB103=work!$A$8,work!$B$8*$Q103/2,IF(AB103=work!$A$9,work!$B$9*$Q103/2)))))</f>
        <v/>
      </c>
      <c r="AU103" s="17" t="str">
        <f>IF($I103&lt;&gt;work!$A$2,"",IF(AC103="","",IF(AC103=work!$A$7,work!$B$7*$Q103/2,IF(AC103=work!$A$8,work!$B$8*$Q103/2,IF(AC103=work!$A$9,work!$B$9*$Q103/2)))))</f>
        <v/>
      </c>
      <c r="AV103" s="37" t="str">
        <f>IF($I103&lt;&gt;work!$A$2,"",IF(AD103="","",IF(AD103=work!$A$7,work!$B$7*$Q103/2,IF(AD103=work!$A$8,work!$B$8*$Q103/2,IF(AD103=work!$A$9,work!$B$9*$Q103/2)))))</f>
        <v/>
      </c>
      <c r="AW103" s="27">
        <f>COUNTIF(V103:AD103,work!$A$7)*work!$B$7+COUNTIF(V103:AD103,work!$A$8)*work!$B$8+COUNTIF(V103:AD103,work!$A$9)*work!$B$9</f>
        <v>0.8</v>
      </c>
      <c r="AX103" s="18" t="str">
        <f>IF(AW103&lt;0.8,"UNDER",IF(AW103&gt;0.9,"OVER","OK"))</f>
        <v>OK</v>
      </c>
    </row>
    <row r="104" spans="2:50" ht="20" customHeight="1" thickBot="1">
      <c r="B104" s="236"/>
      <c r="C104" s="237"/>
      <c r="D104" s="236"/>
      <c r="E104" s="237"/>
      <c r="F104" s="255"/>
      <c r="G104" s="256"/>
      <c r="H104" s="89" t="s">
        <v>149</v>
      </c>
      <c r="I104" s="180">
        <f>SUM(R104:U104)</f>
        <v>0</v>
      </c>
      <c r="J104" s="90">
        <f t="shared" ref="J104:U104" si="14">SUM(J97:J103)</f>
        <v>0</v>
      </c>
      <c r="K104" s="91">
        <f t="shared" si="14"/>
        <v>0</v>
      </c>
      <c r="L104" s="91">
        <f t="shared" si="14"/>
        <v>14</v>
      </c>
      <c r="M104" s="92">
        <f t="shared" si="14"/>
        <v>0</v>
      </c>
      <c r="N104" s="90">
        <f t="shared" si="14"/>
        <v>0</v>
      </c>
      <c r="O104" s="91">
        <f t="shared" si="14"/>
        <v>0</v>
      </c>
      <c r="P104" s="91">
        <f t="shared" si="14"/>
        <v>0</v>
      </c>
      <c r="Q104" s="92">
        <f t="shared" si="14"/>
        <v>14</v>
      </c>
      <c r="R104" s="90">
        <f t="shared" si="14"/>
        <v>0</v>
      </c>
      <c r="S104" s="91">
        <f t="shared" si="14"/>
        <v>0</v>
      </c>
      <c r="T104" s="91">
        <f t="shared" si="14"/>
        <v>0</v>
      </c>
      <c r="U104" s="92">
        <f t="shared" si="14"/>
        <v>0</v>
      </c>
      <c r="V104" s="93"/>
      <c r="W104" s="94"/>
      <c r="X104" s="94"/>
      <c r="Y104" s="94"/>
      <c r="Z104" s="94"/>
      <c r="AA104" s="94"/>
      <c r="AB104" s="94"/>
      <c r="AC104" s="94"/>
      <c r="AD104" s="95"/>
      <c r="AE104" s="137"/>
      <c r="AF104" s="138"/>
      <c r="AG104" s="138"/>
      <c r="AH104" s="138"/>
      <c r="AI104" s="138"/>
      <c r="AJ104" s="138"/>
      <c r="AK104" s="138"/>
      <c r="AL104" s="138"/>
      <c r="AM104" s="139"/>
      <c r="AN104" s="137"/>
      <c r="AO104" s="138"/>
      <c r="AP104" s="138"/>
      <c r="AQ104" s="138"/>
      <c r="AR104" s="138"/>
      <c r="AS104" s="138"/>
      <c r="AT104" s="138"/>
      <c r="AU104" s="138"/>
      <c r="AV104" s="139"/>
      <c r="AW104" s="137"/>
      <c r="AX104" s="140"/>
    </row>
    <row r="105" spans="2:50" ht="20" customHeight="1">
      <c r="B105" s="236"/>
      <c r="C105" s="237"/>
      <c r="D105" s="236"/>
      <c r="E105" s="237"/>
      <c r="F105" s="240" t="s">
        <v>137</v>
      </c>
      <c r="G105" s="241"/>
      <c r="H105" s="107" t="s">
        <v>78</v>
      </c>
      <c r="I105" s="117"/>
      <c r="J105" s="40"/>
      <c r="K105" s="14"/>
      <c r="L105" s="14"/>
      <c r="M105" s="33">
        <v>2</v>
      </c>
      <c r="N105" s="40"/>
      <c r="O105" s="14"/>
      <c r="P105" s="21">
        <v>2</v>
      </c>
      <c r="Q105" s="33"/>
      <c r="R105" s="40">
        <f>IF($I105=work!$A$2,IF($I$21=work!$B$2,J105,IF($I$21=work!$B$3,N105,0)),0)</f>
        <v>0</v>
      </c>
      <c r="S105" s="14">
        <f>IF($I105=work!$A$2,IF($I$21=work!$B$2,K105,IF($I$21=work!$B$3,O105,0)),0)</f>
        <v>0</v>
      </c>
      <c r="T105" s="14">
        <f>IF($I105=work!$A$2,IF($I$21=work!$B$2,L105,IF($I$21=work!$B$3,P105,0)),0)</f>
        <v>0</v>
      </c>
      <c r="U105" s="33">
        <f>IF($I105=work!$A$2,IF($I$21=work!$B$2,M105,IF($I$21=work!$B$3,Q105,0)),0)</f>
        <v>0</v>
      </c>
      <c r="V105" s="40"/>
      <c r="W105" s="14" t="s">
        <v>174</v>
      </c>
      <c r="X105" s="14" t="s">
        <v>123</v>
      </c>
      <c r="Y105" s="14"/>
      <c r="Z105" s="14"/>
      <c r="AA105" s="14"/>
      <c r="AB105" s="14"/>
      <c r="AC105" s="14"/>
      <c r="AD105" s="33"/>
      <c r="AE105" s="40" t="str">
        <f>IF($I105&lt;&gt;work!$A$2,"",IF(V105="","",IF(V105=work!$A$7,work!$B$7*$M105/2,IF(V105=work!$A$8,work!$B$8*$M105/2,IF(V105=work!$A$9,work!$B$9*$M105/2)))))</f>
        <v/>
      </c>
      <c r="AF105" s="14" t="str">
        <f>IF($I105&lt;&gt;work!$A$2,"",IF(W105="","",IF(W105=work!$A$7,work!$B$7*$M105/2,IF(W105=work!$A$8,work!$B$8*$M105/2,IF(W105=work!$A$9,work!$B$9*$M105/2)))))</f>
        <v/>
      </c>
      <c r="AG105" s="14" t="str">
        <f>IF($I105&lt;&gt;work!$A$2,"",IF(X105="","",IF(X105=work!$A$7,work!$B$7*$M105/2,IF(X105=work!$A$8,work!$B$8*$M105/2,IF(X105=work!$A$9,work!$B$9*$M105/2)))))</f>
        <v/>
      </c>
      <c r="AH105" s="14" t="str">
        <f>IF($I105&lt;&gt;work!$A$2,"",IF(Y105="","",IF(Y105=work!$A$7,work!$B$7*$M105/2,IF(Y105=work!$A$8,work!$B$8*$M105/2,IF(Y105=work!$A$9,work!$B$9*$M105/2)))))</f>
        <v/>
      </c>
      <c r="AI105" s="14" t="str">
        <f>IF($I105&lt;&gt;work!$A$2,"",IF(Z105="","",IF(Z105=work!$A$7,work!$B$7*$M105/2,IF(Z105=work!$A$8,work!$B$8*$M105/2,IF(Z105=work!$A$9,work!$B$9*$M105/2)))))</f>
        <v/>
      </c>
      <c r="AJ105" s="14" t="str">
        <f>IF($I105&lt;&gt;work!$A$2,"",IF(AA105="","",IF(AA105=work!$A$7,work!$B$7*$M105/2,IF(AA105=work!$A$8,work!$B$8*$M105/2,IF(AA105=work!$A$9,work!$B$9*$M105/2)))))</f>
        <v/>
      </c>
      <c r="AK105" s="14" t="str">
        <f>IF($I105&lt;&gt;work!$A$2,"",IF(AB105="","",IF(AB105=work!$A$7,work!$B$7*$M105/2,IF(AB105=work!$A$8,work!$B$8*$M105/2,IF(AB105=work!$A$9,work!$B$9*$M105/2)))))</f>
        <v/>
      </c>
      <c r="AL105" s="14" t="str">
        <f>IF($I105&lt;&gt;work!$A$2,"",IF(AC105="","",IF(AC105=work!$A$7,work!$B$7*$M105/2,IF(AC105=work!$A$8,work!$B$8*$M105/2,IF(AC105=work!$A$9,work!$B$9*$M105/2)))))</f>
        <v/>
      </c>
      <c r="AM105" s="33" t="str">
        <f>IF($I105&lt;&gt;work!$A$2,"",IF(AD105="","",IF(AD105=work!$A$7,work!$B$7*$M105/2,IF(AD105=work!$A$8,work!$B$8*$M105/2,IF(AD105=work!$A$9,work!$B$9*$M105/2)))))</f>
        <v/>
      </c>
      <c r="AN105" s="40" t="str">
        <f>IF($I105&lt;&gt;work!$A$2,"",IF(V105="","",IF(V105=work!$A$7,work!$B$7*$P105/2,IF(V105=work!$A$8,work!$B$8*$P105/2,IF(V105=work!$A$9,work!$B$9*$P105/2)))))</f>
        <v/>
      </c>
      <c r="AO105" s="14" t="str">
        <f>IF($I105&lt;&gt;work!$A$2,"",IF(W105="","",IF(W105=work!$A$7,work!$B$7*$P105/2,IF(W105=work!$A$8,work!$B$8*$P105/2,IF(W105=work!$A$9,work!$B$9*$P105/2)))))</f>
        <v/>
      </c>
      <c r="AP105" s="14" t="str">
        <f>IF($I105&lt;&gt;work!$A$2,"",IF(X105="","",IF(X105=work!$A$7,work!$B$7*$P105/2,IF(X105=work!$A$8,work!$B$8*$P105/2,IF(X105=work!$A$9,work!$B$9*$P105/2)))))</f>
        <v/>
      </c>
      <c r="AQ105" s="14" t="str">
        <f>IF($I105&lt;&gt;work!$A$2,"",IF(Y105="","",IF(Y105=work!$A$7,work!$B$7*$P105/2,IF(Y105=work!$A$8,work!$B$8*$P105/2,IF(Y105=work!$A$9,work!$B$9*$P105/2)))))</f>
        <v/>
      </c>
      <c r="AR105" s="14" t="str">
        <f>IF($I105&lt;&gt;work!$A$2,"",IF(Z105="","",IF(Z105=work!$A$7,work!$B$7*$P105/2,IF(Z105=work!$A$8,work!$B$8*$P105/2,IF(Z105=work!$A$9,work!$B$9*$P105/2)))))</f>
        <v/>
      </c>
      <c r="AS105" s="14" t="str">
        <f>IF($I105&lt;&gt;work!$A$2,"",IF(AA105="","",IF(AA105=work!$A$7,work!$B$7*$P105/2,IF(AA105=work!$A$8,work!$B$8*$P105/2,IF(AA105=work!$A$9,work!$B$9*$P105/2)))))</f>
        <v/>
      </c>
      <c r="AT105" s="14" t="str">
        <f>IF($I105&lt;&gt;work!$A$2,"",IF(AB105="","",IF(AB105=work!$A$7,work!$B$7*$P105/2,IF(AB105=work!$A$8,work!$B$8*$P105/2,IF(AB105=work!$A$9,work!$B$9*$P105/2)))))</f>
        <v/>
      </c>
      <c r="AU105" s="14" t="str">
        <f>IF($I105&lt;&gt;work!$A$2,"",IF(AC105="","",IF(AC105=work!$A$7,work!$B$7*$P105/2,IF(AC105=work!$A$8,work!$B$8*$P105/2,IF(AC105=work!$A$9,work!$B$9*$P105/2)))))</f>
        <v/>
      </c>
      <c r="AV105" s="33" t="str">
        <f>IF($I105&lt;&gt;work!$A$2,"",IF(AD105="","",IF(AD105=work!$A$7,work!$B$7*$P105/2,IF(AD105=work!$A$8,work!$B$8*$P105/2,IF(AD105=work!$A$9,work!$B$9*$P105/2)))))</f>
        <v/>
      </c>
      <c r="AW105" s="40">
        <f>COUNTIF(V105:AD105,work!$A$7)*work!$B$7+COUNTIF(V105:AD105,work!$A$8)*work!$B$8+COUNTIF(V105:AD105,work!$A$9)*work!$B$9</f>
        <v>0.8</v>
      </c>
      <c r="AX105" s="15" t="str">
        <f>IF(AW105&lt;0.8,"UNDER",IF(AW105&gt;0.9,"OVER","OK"))</f>
        <v>OK</v>
      </c>
    </row>
    <row r="106" spans="2:50" ht="20" customHeight="1">
      <c r="B106" s="236"/>
      <c r="C106" s="237"/>
      <c r="D106" s="236"/>
      <c r="E106" s="237"/>
      <c r="F106" s="242"/>
      <c r="G106" s="243"/>
      <c r="H106" s="28" t="s">
        <v>79</v>
      </c>
      <c r="I106" s="118"/>
      <c r="J106" s="38"/>
      <c r="K106" s="8"/>
      <c r="L106" s="8"/>
      <c r="M106" s="35">
        <v>2</v>
      </c>
      <c r="N106" s="38"/>
      <c r="O106" s="8"/>
      <c r="P106" s="8"/>
      <c r="Q106" s="35">
        <v>2</v>
      </c>
      <c r="R106" s="38">
        <f>IF($I106=work!$A$2,IF($I$21=work!$B$2,J106,IF($I$21=work!$B$3,N106,0)),0)</f>
        <v>0</v>
      </c>
      <c r="S106" s="8">
        <f>IF($I106=work!$A$2,IF($I$21=work!$B$2,K106,IF($I$21=work!$B$3,O106,0)),0)</f>
        <v>0</v>
      </c>
      <c r="T106" s="8">
        <f>IF($I106=work!$A$2,IF($I$21=work!$B$2,L106,IF($I$21=work!$B$3,P106,0)),0)</f>
        <v>0</v>
      </c>
      <c r="U106" s="35">
        <f>IF($I106=work!$A$2,IF($I$21=work!$B$2,M106,IF($I$21=work!$B$3,Q106,0)),0)</f>
        <v>0</v>
      </c>
      <c r="V106" s="38"/>
      <c r="W106" s="8"/>
      <c r="X106" s="8" t="s">
        <v>122</v>
      </c>
      <c r="Y106" s="8" t="s">
        <v>130</v>
      </c>
      <c r="Z106" s="8"/>
      <c r="AA106" s="8"/>
      <c r="AB106" s="8"/>
      <c r="AC106" s="8"/>
      <c r="AD106" s="35"/>
      <c r="AE106" s="38" t="str">
        <f>IF($I106&lt;&gt;work!$A$2,"",IF(V106="","",IF(V106=work!$A$7,work!$B$7*$M106/2,IF(V106=work!$A$8,work!$B$8*$M106/2,IF(V106=work!$A$9,work!$B$9*$M106/2)))))</f>
        <v/>
      </c>
      <c r="AF106" s="8" t="str">
        <f>IF($I106&lt;&gt;work!$A$2,"",IF(W106="","",IF(W106=work!$A$7,work!$B$7*$M106/2,IF(W106=work!$A$8,work!$B$8*$M106/2,IF(W106=work!$A$9,work!$B$9*$M106/2)))))</f>
        <v/>
      </c>
      <c r="AG106" s="8" t="str">
        <f>IF($I106&lt;&gt;work!$A$2,"",IF(X106="","",IF(X106=work!$A$7,work!$B$7*$M106/2,IF(X106=work!$A$8,work!$B$8*$M106/2,IF(X106=work!$A$9,work!$B$9*$M106/2)))))</f>
        <v/>
      </c>
      <c r="AH106" s="8" t="str">
        <f>IF($I106&lt;&gt;work!$A$2,"",IF(Y106="","",IF(Y106=work!$A$7,work!$B$7*$M106/2,IF(Y106=work!$A$8,work!$B$8*$M106/2,IF(Y106=work!$A$9,work!$B$9*$M106/2)))))</f>
        <v/>
      </c>
      <c r="AI106" s="8" t="str">
        <f>IF($I106&lt;&gt;work!$A$2,"",IF(Z106="","",IF(Z106=work!$A$7,work!$B$7*$M106/2,IF(Z106=work!$A$8,work!$B$8*$M106/2,IF(Z106=work!$A$9,work!$B$9*$M106/2)))))</f>
        <v/>
      </c>
      <c r="AJ106" s="8" t="str">
        <f>IF($I106&lt;&gt;work!$A$2,"",IF(AA106="","",IF(AA106=work!$A$7,work!$B$7*$M106/2,IF(AA106=work!$A$8,work!$B$8*$M106/2,IF(AA106=work!$A$9,work!$B$9*$M106/2)))))</f>
        <v/>
      </c>
      <c r="AK106" s="8" t="str">
        <f>IF($I106&lt;&gt;work!$A$2,"",IF(AB106="","",IF(AB106=work!$A$7,work!$B$7*$M106/2,IF(AB106=work!$A$8,work!$B$8*$M106/2,IF(AB106=work!$A$9,work!$B$9*$M106/2)))))</f>
        <v/>
      </c>
      <c r="AL106" s="8" t="str">
        <f>IF($I106&lt;&gt;work!$A$2,"",IF(AC106="","",IF(AC106=work!$A$7,work!$B$7*$M106/2,IF(AC106=work!$A$8,work!$B$8*$M106/2,IF(AC106=work!$A$9,work!$B$9*$M106/2)))))</f>
        <v/>
      </c>
      <c r="AM106" s="35" t="str">
        <f>IF($I106&lt;&gt;work!$A$2,"",IF(AD106="","",IF(AD106=work!$A$7,work!$B$7*$M106/2,IF(AD106=work!$A$8,work!$B$8*$M106/2,IF(AD106=work!$A$9,work!$B$9*$M106/2)))))</f>
        <v/>
      </c>
      <c r="AN106" s="38" t="str">
        <f>IF($I106&lt;&gt;work!$A$2,"",IF(V106="","",IF(V106=work!$A$7,work!$B$7*$Q106/2,IF(V106=work!$A$8,work!$B$8*$Q106/2,IF(V106=work!$A$9,work!$B$9*$Q106/2)))))</f>
        <v/>
      </c>
      <c r="AO106" s="8" t="str">
        <f>IF($I106&lt;&gt;work!$A$2,"",IF(W106="","",IF(W106=work!$A$7,work!$B$7*$Q106/2,IF(W106=work!$A$8,work!$B$8*$Q106/2,IF(W106=work!$A$9,work!$B$9*$Q106/2)))))</f>
        <v/>
      </c>
      <c r="AP106" s="8" t="str">
        <f>IF($I106&lt;&gt;work!$A$2,"",IF(X106="","",IF(X106=work!$A$7,work!$B$7*$Q106/2,IF(X106=work!$A$8,work!$B$8*$Q106/2,IF(X106=work!$A$9,work!$B$9*$Q106/2)))))</f>
        <v/>
      </c>
      <c r="AQ106" s="8" t="str">
        <f>IF($I106&lt;&gt;work!$A$2,"",IF(Y106="","",IF(Y106=work!$A$7,work!$B$7*$Q106/2,IF(Y106=work!$A$8,work!$B$8*$Q106/2,IF(Y106=work!$A$9,work!$B$9*$Q106/2)))))</f>
        <v/>
      </c>
      <c r="AR106" s="8" t="str">
        <f>IF($I106&lt;&gt;work!$A$2,"",IF(Z106="","",IF(Z106=work!$A$7,work!$B$7*$Q106/2,IF(Z106=work!$A$8,work!$B$8*$Q106/2,IF(Z106=work!$A$9,work!$B$9*$Q106/2)))))</f>
        <v/>
      </c>
      <c r="AS106" s="8" t="str">
        <f>IF($I106&lt;&gt;work!$A$2,"",IF(AA106="","",IF(AA106=work!$A$7,work!$B$7*$Q106/2,IF(AA106=work!$A$8,work!$B$8*$Q106/2,IF(AA106=work!$A$9,work!$B$9*$Q106/2)))))</f>
        <v/>
      </c>
      <c r="AT106" s="8" t="str">
        <f>IF($I106&lt;&gt;work!$A$2,"",IF(AB106="","",IF(AB106=work!$A$7,work!$B$7*$Q106/2,IF(AB106=work!$A$8,work!$B$8*$Q106/2,IF(AB106=work!$A$9,work!$B$9*$Q106/2)))))</f>
        <v/>
      </c>
      <c r="AU106" s="8" t="str">
        <f>IF($I106&lt;&gt;work!$A$2,"",IF(AC106="","",IF(AC106=work!$A$7,work!$B$7*$Q106/2,IF(AC106=work!$A$8,work!$B$8*$Q106/2,IF(AC106=work!$A$9,work!$B$9*$Q106/2)))))</f>
        <v/>
      </c>
      <c r="AV106" s="35" t="str">
        <f>IF($I106&lt;&gt;work!$A$2,"",IF(AD106="","",IF(AD106=work!$A$7,work!$B$7*$Q106/2,IF(AD106=work!$A$8,work!$B$8*$Q106/2,IF(AD106=work!$A$9,work!$B$9*$Q106/2)))))</f>
        <v/>
      </c>
      <c r="AW106" s="26">
        <f>COUNTIF(V106:AD106,work!$A$7)*work!$B$7+COUNTIF(V106:AD106,work!$A$8)*work!$B$8+COUNTIF(V106:AD106,work!$A$9)*work!$B$9</f>
        <v>0.8</v>
      </c>
      <c r="AX106" s="16" t="str">
        <f>IF(AW106&lt;0.8,"UNDER",IF(AW106&gt;0.9,"OVER","OK"))</f>
        <v>OK</v>
      </c>
    </row>
    <row r="107" spans="2:50" ht="20" customHeight="1">
      <c r="B107" s="236"/>
      <c r="C107" s="237"/>
      <c r="D107" s="236"/>
      <c r="E107" s="237"/>
      <c r="F107" s="242"/>
      <c r="G107" s="243"/>
      <c r="H107" s="28" t="s">
        <v>80</v>
      </c>
      <c r="I107" s="118"/>
      <c r="J107" s="38"/>
      <c r="K107" s="8"/>
      <c r="L107" s="8"/>
      <c r="M107" s="35">
        <v>2</v>
      </c>
      <c r="N107" s="38"/>
      <c r="O107" s="8"/>
      <c r="P107" s="8"/>
      <c r="Q107" s="35">
        <v>2</v>
      </c>
      <c r="R107" s="38">
        <f>IF($I107=work!$A$2,IF($I$21=work!$B$2,J107,IF($I$21=work!$B$3,N107,0)),0)</f>
        <v>0</v>
      </c>
      <c r="S107" s="8">
        <f>IF($I107=work!$A$2,IF($I$21=work!$B$2,K107,IF($I$21=work!$B$3,O107,0)),0)</f>
        <v>0</v>
      </c>
      <c r="T107" s="8">
        <f>IF($I107=work!$A$2,IF($I$21=work!$B$2,L107,IF($I$21=work!$B$3,P107,0)),0)</f>
        <v>0</v>
      </c>
      <c r="U107" s="35">
        <f>IF($I107=work!$A$2,IF($I$21=work!$B$2,M107,IF($I$21=work!$B$3,Q107,0)),0)</f>
        <v>0</v>
      </c>
      <c r="V107" s="38"/>
      <c r="W107" s="8"/>
      <c r="X107" s="8" t="s">
        <v>122</v>
      </c>
      <c r="Y107" s="8" t="s">
        <v>130</v>
      </c>
      <c r="Z107" s="8"/>
      <c r="AA107" s="8"/>
      <c r="AB107" s="8"/>
      <c r="AC107" s="8"/>
      <c r="AD107" s="35"/>
      <c r="AE107" s="38" t="str">
        <f>IF($I107&lt;&gt;work!$A$2,"",IF(V107="","",IF(V107=work!$A$7,work!$B$7*$M107/2,IF(V107=work!$A$8,work!$B$8*$M107/2,IF(V107=work!$A$9,work!$B$9*$M107/2)))))</f>
        <v/>
      </c>
      <c r="AF107" s="8" t="str">
        <f>IF($I107&lt;&gt;work!$A$2,"",IF(W107="","",IF(W107=work!$A$7,work!$B$7*$M107/2,IF(W107=work!$A$8,work!$B$8*$M107/2,IF(W107=work!$A$9,work!$B$9*$M107/2)))))</f>
        <v/>
      </c>
      <c r="AG107" s="8" t="str">
        <f>IF($I107&lt;&gt;work!$A$2,"",IF(X107="","",IF(X107=work!$A$7,work!$B$7*$M107/2,IF(X107=work!$A$8,work!$B$8*$M107/2,IF(X107=work!$A$9,work!$B$9*$M107/2)))))</f>
        <v/>
      </c>
      <c r="AH107" s="8" t="str">
        <f>IF($I107&lt;&gt;work!$A$2,"",IF(Y107="","",IF(Y107=work!$A$7,work!$B$7*$M107/2,IF(Y107=work!$A$8,work!$B$8*$M107/2,IF(Y107=work!$A$9,work!$B$9*$M107/2)))))</f>
        <v/>
      </c>
      <c r="AI107" s="8" t="str">
        <f>IF($I107&lt;&gt;work!$A$2,"",IF(Z107="","",IF(Z107=work!$A$7,work!$B$7*$M107/2,IF(Z107=work!$A$8,work!$B$8*$M107/2,IF(Z107=work!$A$9,work!$B$9*$M107/2)))))</f>
        <v/>
      </c>
      <c r="AJ107" s="8" t="str">
        <f>IF($I107&lt;&gt;work!$A$2,"",IF(AA107="","",IF(AA107=work!$A$7,work!$B$7*$M107/2,IF(AA107=work!$A$8,work!$B$8*$M107/2,IF(AA107=work!$A$9,work!$B$9*$M107/2)))))</f>
        <v/>
      </c>
      <c r="AK107" s="8" t="str">
        <f>IF($I107&lt;&gt;work!$A$2,"",IF(AB107="","",IF(AB107=work!$A$7,work!$B$7*$M107/2,IF(AB107=work!$A$8,work!$B$8*$M107/2,IF(AB107=work!$A$9,work!$B$9*$M107/2)))))</f>
        <v/>
      </c>
      <c r="AL107" s="8" t="str">
        <f>IF($I107&lt;&gt;work!$A$2,"",IF(AC107="","",IF(AC107=work!$A$7,work!$B$7*$M107/2,IF(AC107=work!$A$8,work!$B$8*$M107/2,IF(AC107=work!$A$9,work!$B$9*$M107/2)))))</f>
        <v/>
      </c>
      <c r="AM107" s="35" t="str">
        <f>IF($I107&lt;&gt;work!$A$2,"",IF(AD107="","",IF(AD107=work!$A$7,work!$B$7*$M107/2,IF(AD107=work!$A$8,work!$B$8*$M107/2,IF(AD107=work!$A$9,work!$B$9*$M107/2)))))</f>
        <v/>
      </c>
      <c r="AN107" s="38" t="str">
        <f>IF($I107&lt;&gt;work!$A$2,"",IF(V107="","",IF(V107=work!$A$7,work!$B$7*$Q107/2,IF(V107=work!$A$8,work!$B$8*$Q107/2,IF(V107=work!$A$9,work!$B$9*$Q107/2)))))</f>
        <v/>
      </c>
      <c r="AO107" s="8" t="str">
        <f>IF($I107&lt;&gt;work!$A$2,"",IF(W107="","",IF(W107=work!$A$7,work!$B$7*$Q107/2,IF(W107=work!$A$8,work!$B$8*$Q107/2,IF(W107=work!$A$9,work!$B$9*$Q107/2)))))</f>
        <v/>
      </c>
      <c r="AP107" s="8" t="str">
        <f>IF($I107&lt;&gt;work!$A$2,"",IF(X107="","",IF(X107=work!$A$7,work!$B$7*$Q107/2,IF(X107=work!$A$8,work!$B$8*$Q107/2,IF(X107=work!$A$9,work!$B$9*$Q107/2)))))</f>
        <v/>
      </c>
      <c r="AQ107" s="8" t="str">
        <f>IF($I107&lt;&gt;work!$A$2,"",IF(Y107="","",IF(Y107=work!$A$7,work!$B$7*$Q107/2,IF(Y107=work!$A$8,work!$B$8*$Q107/2,IF(Y107=work!$A$9,work!$B$9*$Q107/2)))))</f>
        <v/>
      </c>
      <c r="AR107" s="8" t="str">
        <f>IF($I107&lt;&gt;work!$A$2,"",IF(Z107="","",IF(Z107=work!$A$7,work!$B$7*$Q107/2,IF(Z107=work!$A$8,work!$B$8*$Q107/2,IF(Z107=work!$A$9,work!$B$9*$Q107/2)))))</f>
        <v/>
      </c>
      <c r="AS107" s="8" t="str">
        <f>IF($I107&lt;&gt;work!$A$2,"",IF(AA107="","",IF(AA107=work!$A$7,work!$B$7*$Q107/2,IF(AA107=work!$A$8,work!$B$8*$Q107/2,IF(AA107=work!$A$9,work!$B$9*$Q107/2)))))</f>
        <v/>
      </c>
      <c r="AT107" s="8" t="str">
        <f>IF($I107&lt;&gt;work!$A$2,"",IF(AB107="","",IF(AB107=work!$A$7,work!$B$7*$Q107/2,IF(AB107=work!$A$8,work!$B$8*$Q107/2,IF(AB107=work!$A$9,work!$B$9*$Q107/2)))))</f>
        <v/>
      </c>
      <c r="AU107" s="8" t="str">
        <f>IF($I107&lt;&gt;work!$A$2,"",IF(AC107="","",IF(AC107=work!$A$7,work!$B$7*$Q107/2,IF(AC107=work!$A$8,work!$B$8*$Q107/2,IF(AC107=work!$A$9,work!$B$9*$Q107/2)))))</f>
        <v/>
      </c>
      <c r="AV107" s="35" t="str">
        <f>IF($I107&lt;&gt;work!$A$2,"",IF(AD107="","",IF(AD107=work!$A$7,work!$B$7*$Q107/2,IF(AD107=work!$A$8,work!$B$8*$Q107/2,IF(AD107=work!$A$9,work!$B$9*$Q107/2)))))</f>
        <v/>
      </c>
      <c r="AW107" s="26">
        <f>COUNTIF(V107:AD107,work!$A$7)*work!$B$7+COUNTIF(V107:AD107,work!$A$8)*work!$B$8+COUNTIF(V107:AD107,work!$A$9)*work!$B$9</f>
        <v>0.8</v>
      </c>
      <c r="AX107" s="16" t="str">
        <f t="shared" ref="AX107:AX110" si="15">IF(AW107&lt;0.8,"UNDER",IF(AW107&gt;0.9,"OVER","OK"))</f>
        <v>OK</v>
      </c>
    </row>
    <row r="108" spans="2:50" ht="20" customHeight="1">
      <c r="B108" s="236"/>
      <c r="C108" s="237"/>
      <c r="D108" s="236"/>
      <c r="E108" s="237"/>
      <c r="F108" s="242"/>
      <c r="G108" s="243"/>
      <c r="H108" s="28" t="s">
        <v>81</v>
      </c>
      <c r="I108" s="118"/>
      <c r="J108" s="38"/>
      <c r="K108" s="8"/>
      <c r="L108" s="8"/>
      <c r="M108" s="35">
        <v>2</v>
      </c>
      <c r="N108" s="38"/>
      <c r="O108" s="8"/>
      <c r="P108" s="8"/>
      <c r="Q108" s="35">
        <v>2</v>
      </c>
      <c r="R108" s="38">
        <f>IF($I108=work!$A$2,IF($I$21=work!$B$2,J108,IF($I$21=work!$B$3,N108,0)),0)</f>
        <v>0</v>
      </c>
      <c r="S108" s="8">
        <f>IF($I108=work!$A$2,IF($I$21=work!$B$2,K108,IF($I$21=work!$B$3,O108,0)),0)</f>
        <v>0</v>
      </c>
      <c r="T108" s="8">
        <f>IF($I108=work!$A$2,IF($I$21=work!$B$2,L108,IF($I$21=work!$B$3,P108,0)),0)</f>
        <v>0</v>
      </c>
      <c r="U108" s="35">
        <f>IF($I108=work!$A$2,IF($I$21=work!$B$2,M108,IF($I$21=work!$B$3,Q108,0)),0)</f>
        <v>0</v>
      </c>
      <c r="V108" s="38"/>
      <c r="W108" s="8" t="s">
        <v>130</v>
      </c>
      <c r="X108" s="8" t="s">
        <v>122</v>
      </c>
      <c r="Y108" s="8"/>
      <c r="Z108" s="8"/>
      <c r="AA108" s="8"/>
      <c r="AB108" s="8"/>
      <c r="AC108" s="8"/>
      <c r="AD108" s="35"/>
      <c r="AE108" s="38" t="str">
        <f>IF($I108&lt;&gt;work!$A$2,"",IF(V108="","",IF(V108=work!$A$7,work!$B$7*$M108/2,IF(V108=work!$A$8,work!$B$8*$M108/2,IF(V108=work!$A$9,work!$B$9*$M108/2)))))</f>
        <v/>
      </c>
      <c r="AF108" s="8" t="str">
        <f>IF($I108&lt;&gt;work!$A$2,"",IF(W108="","",IF(W108=work!$A$7,work!$B$7*$M108/2,IF(W108=work!$A$8,work!$B$8*$M108/2,IF(W108=work!$A$9,work!$B$9*$M108/2)))))</f>
        <v/>
      </c>
      <c r="AG108" s="8" t="str">
        <f>IF($I108&lt;&gt;work!$A$2,"",IF(X108="","",IF(X108=work!$A$7,work!$B$7*$M108/2,IF(X108=work!$A$8,work!$B$8*$M108/2,IF(X108=work!$A$9,work!$B$9*$M108/2)))))</f>
        <v/>
      </c>
      <c r="AH108" s="8" t="str">
        <f>IF($I108&lt;&gt;work!$A$2,"",IF(Y108="","",IF(Y108=work!$A$7,work!$B$7*$M108/2,IF(Y108=work!$A$8,work!$B$8*$M108/2,IF(Y108=work!$A$9,work!$B$9*$M108/2)))))</f>
        <v/>
      </c>
      <c r="AI108" s="8" t="str">
        <f>IF($I108&lt;&gt;work!$A$2,"",IF(Z108="","",IF(Z108=work!$A$7,work!$B$7*$M108/2,IF(Z108=work!$A$8,work!$B$8*$M108/2,IF(Z108=work!$A$9,work!$B$9*$M108/2)))))</f>
        <v/>
      </c>
      <c r="AJ108" s="8" t="str">
        <f>IF($I108&lt;&gt;work!$A$2,"",IF(AA108="","",IF(AA108=work!$A$7,work!$B$7*$M108/2,IF(AA108=work!$A$8,work!$B$8*$M108/2,IF(AA108=work!$A$9,work!$B$9*$M108/2)))))</f>
        <v/>
      </c>
      <c r="AK108" s="8" t="str">
        <f>IF($I108&lt;&gt;work!$A$2,"",IF(AB108="","",IF(AB108=work!$A$7,work!$B$7*$M108/2,IF(AB108=work!$A$8,work!$B$8*$M108/2,IF(AB108=work!$A$9,work!$B$9*$M108/2)))))</f>
        <v/>
      </c>
      <c r="AL108" s="8" t="str">
        <f>IF($I108&lt;&gt;work!$A$2,"",IF(AC108="","",IF(AC108=work!$A$7,work!$B$7*$M108/2,IF(AC108=work!$A$8,work!$B$8*$M108/2,IF(AC108=work!$A$9,work!$B$9*$M108/2)))))</f>
        <v/>
      </c>
      <c r="AM108" s="35" t="str">
        <f>IF($I108&lt;&gt;work!$A$2,"",IF(AD108="","",IF(AD108=work!$A$7,work!$B$7*$M108/2,IF(AD108=work!$A$8,work!$B$8*$M108/2,IF(AD108=work!$A$9,work!$B$9*$M108/2)))))</f>
        <v/>
      </c>
      <c r="AN108" s="38" t="str">
        <f>IF($I108&lt;&gt;work!$A$2,"",IF(V108="","",IF(V108=work!$A$7,work!$B$7*$Q108/2,IF(V108=work!$A$8,work!$B$8*$Q108/2,IF(V108=work!$A$9,work!$B$9*$Q108/2)))))</f>
        <v/>
      </c>
      <c r="AO108" s="8" t="str">
        <f>IF($I108&lt;&gt;work!$A$2,"",IF(W108="","",IF(W108=work!$A$7,work!$B$7*$Q108/2,IF(W108=work!$A$8,work!$B$8*$Q108/2,IF(W108=work!$A$9,work!$B$9*$Q108/2)))))</f>
        <v/>
      </c>
      <c r="AP108" s="8" t="str">
        <f>IF($I108&lt;&gt;work!$A$2,"",IF(X108="","",IF(X108=work!$A$7,work!$B$7*$Q108/2,IF(X108=work!$A$8,work!$B$8*$Q108/2,IF(X108=work!$A$9,work!$B$9*$Q108/2)))))</f>
        <v/>
      </c>
      <c r="AQ108" s="8" t="str">
        <f>IF($I108&lt;&gt;work!$A$2,"",IF(Y108="","",IF(Y108=work!$A$7,work!$B$7*$Q108/2,IF(Y108=work!$A$8,work!$B$8*$Q108/2,IF(Y108=work!$A$9,work!$B$9*$Q108/2)))))</f>
        <v/>
      </c>
      <c r="AR108" s="8" t="str">
        <f>IF($I108&lt;&gt;work!$A$2,"",IF(Z108="","",IF(Z108=work!$A$7,work!$B$7*$Q108/2,IF(Z108=work!$A$8,work!$B$8*$Q108/2,IF(Z108=work!$A$9,work!$B$9*$Q108/2)))))</f>
        <v/>
      </c>
      <c r="AS108" s="8" t="str">
        <f>IF($I108&lt;&gt;work!$A$2,"",IF(AA108="","",IF(AA108=work!$A$7,work!$B$7*$Q108/2,IF(AA108=work!$A$8,work!$B$8*$Q108/2,IF(AA108=work!$A$9,work!$B$9*$Q108/2)))))</f>
        <v/>
      </c>
      <c r="AT108" s="8" t="str">
        <f>IF($I108&lt;&gt;work!$A$2,"",IF(AB108="","",IF(AB108=work!$A$7,work!$B$7*$Q108/2,IF(AB108=work!$A$8,work!$B$8*$Q108/2,IF(AB108=work!$A$9,work!$B$9*$Q108/2)))))</f>
        <v/>
      </c>
      <c r="AU108" s="8" t="str">
        <f>IF($I108&lt;&gt;work!$A$2,"",IF(AC108="","",IF(AC108=work!$A$7,work!$B$7*$Q108/2,IF(AC108=work!$A$8,work!$B$8*$Q108/2,IF(AC108=work!$A$9,work!$B$9*$Q108/2)))))</f>
        <v/>
      </c>
      <c r="AV108" s="35" t="str">
        <f>IF($I108&lt;&gt;work!$A$2,"",IF(AD108="","",IF(AD108=work!$A$7,work!$B$7*$Q108/2,IF(AD108=work!$A$8,work!$B$8*$Q108/2,IF(AD108=work!$A$9,work!$B$9*$Q108/2)))))</f>
        <v/>
      </c>
      <c r="AW108" s="26">
        <f>COUNTIF(V108:AD108,work!$A$7)*work!$B$7+COUNTIF(V108:AD108,work!$A$8)*work!$B$8+COUNTIF(V108:AD108,work!$A$9)*work!$B$9</f>
        <v>0.8</v>
      </c>
      <c r="AX108" s="16" t="str">
        <f t="shared" si="15"/>
        <v>OK</v>
      </c>
    </row>
    <row r="109" spans="2:50" ht="20" customHeight="1">
      <c r="B109" s="236"/>
      <c r="C109" s="237"/>
      <c r="D109" s="236"/>
      <c r="E109" s="237"/>
      <c r="F109" s="242"/>
      <c r="G109" s="243"/>
      <c r="H109" s="28" t="s">
        <v>82</v>
      </c>
      <c r="I109" s="118"/>
      <c r="J109" s="38"/>
      <c r="K109" s="8"/>
      <c r="L109" s="8"/>
      <c r="M109" s="35">
        <v>2</v>
      </c>
      <c r="N109" s="38"/>
      <c r="O109" s="8"/>
      <c r="P109" s="8"/>
      <c r="Q109" s="35">
        <v>2</v>
      </c>
      <c r="R109" s="38">
        <f>IF($I109=work!$A$2,IF($I$21=work!$B$2,J109,IF($I$21=work!$B$3,N109,0)),0)</f>
        <v>0</v>
      </c>
      <c r="S109" s="8">
        <f>IF($I109=work!$A$2,IF($I$21=work!$B$2,K109,IF($I$21=work!$B$3,O109,0)),0)</f>
        <v>0</v>
      </c>
      <c r="T109" s="8">
        <f>IF($I109=work!$A$2,IF($I$21=work!$B$2,L109,IF($I$21=work!$B$3,P109,0)),0)</f>
        <v>0</v>
      </c>
      <c r="U109" s="35">
        <f>IF($I109=work!$A$2,IF($I$21=work!$B$2,M109,IF($I$21=work!$B$3,Q109,0)),0)</f>
        <v>0</v>
      </c>
      <c r="V109" s="38"/>
      <c r="W109" s="8" t="s">
        <v>130</v>
      </c>
      <c r="X109" s="8" t="s">
        <v>122</v>
      </c>
      <c r="Y109" s="8"/>
      <c r="Z109" s="8"/>
      <c r="AA109" s="8"/>
      <c r="AB109" s="8"/>
      <c r="AC109" s="8"/>
      <c r="AD109" s="35"/>
      <c r="AE109" s="38" t="str">
        <f>IF($I109&lt;&gt;work!$A$2,"",IF(V109="","",IF(V109=work!$A$7,work!$B$7*$M109/2,IF(V109=work!$A$8,work!$B$8*$M109/2,IF(V109=work!$A$9,work!$B$9*$M109/2)))))</f>
        <v/>
      </c>
      <c r="AF109" s="8" t="str">
        <f>IF($I109&lt;&gt;work!$A$2,"",IF(W109="","",IF(W109=work!$A$7,work!$B$7*$M109/2,IF(W109=work!$A$8,work!$B$8*$M109/2,IF(W109=work!$A$9,work!$B$9*$M109/2)))))</f>
        <v/>
      </c>
      <c r="AG109" s="8" t="str">
        <f>IF($I109&lt;&gt;work!$A$2,"",IF(X109="","",IF(X109=work!$A$7,work!$B$7*$M109/2,IF(X109=work!$A$8,work!$B$8*$M109/2,IF(X109=work!$A$9,work!$B$9*$M109/2)))))</f>
        <v/>
      </c>
      <c r="AH109" s="8" t="str">
        <f>IF($I109&lt;&gt;work!$A$2,"",IF(Y109="","",IF(Y109=work!$A$7,work!$B$7*$M109/2,IF(Y109=work!$A$8,work!$B$8*$M109/2,IF(Y109=work!$A$9,work!$B$9*$M109/2)))))</f>
        <v/>
      </c>
      <c r="AI109" s="8" t="str">
        <f>IF($I109&lt;&gt;work!$A$2,"",IF(Z109="","",IF(Z109=work!$A$7,work!$B$7*$M109/2,IF(Z109=work!$A$8,work!$B$8*$M109/2,IF(Z109=work!$A$9,work!$B$9*$M109/2)))))</f>
        <v/>
      </c>
      <c r="AJ109" s="8" t="str">
        <f>IF($I109&lt;&gt;work!$A$2,"",IF(AA109="","",IF(AA109=work!$A$7,work!$B$7*$M109/2,IF(AA109=work!$A$8,work!$B$8*$M109/2,IF(AA109=work!$A$9,work!$B$9*$M109/2)))))</f>
        <v/>
      </c>
      <c r="AK109" s="8" t="str">
        <f>IF($I109&lt;&gt;work!$A$2,"",IF(AB109="","",IF(AB109=work!$A$7,work!$B$7*$M109/2,IF(AB109=work!$A$8,work!$B$8*$M109/2,IF(AB109=work!$A$9,work!$B$9*$M109/2)))))</f>
        <v/>
      </c>
      <c r="AL109" s="8" t="str">
        <f>IF($I109&lt;&gt;work!$A$2,"",IF(AC109="","",IF(AC109=work!$A$7,work!$B$7*$M109/2,IF(AC109=work!$A$8,work!$B$8*$M109/2,IF(AC109=work!$A$9,work!$B$9*$M109/2)))))</f>
        <v/>
      </c>
      <c r="AM109" s="35" t="str">
        <f>IF($I109&lt;&gt;work!$A$2,"",IF(AD109="","",IF(AD109=work!$A$7,work!$B$7*$M109/2,IF(AD109=work!$A$8,work!$B$8*$M109/2,IF(AD109=work!$A$9,work!$B$9*$M109/2)))))</f>
        <v/>
      </c>
      <c r="AN109" s="38" t="str">
        <f>IF($I109&lt;&gt;work!$A$2,"",IF(V109="","",IF(V109=work!$A$7,work!$B$7*$Q109/2,IF(V109=work!$A$8,work!$B$8*$Q109/2,IF(V109=work!$A$9,work!$B$9*$Q109/2)))))</f>
        <v/>
      </c>
      <c r="AO109" s="8" t="str">
        <f>IF($I109&lt;&gt;work!$A$2,"",IF(W109="","",IF(W109=work!$A$7,work!$B$7*$Q109/2,IF(W109=work!$A$8,work!$B$8*$Q109/2,IF(W109=work!$A$9,work!$B$9*$Q109/2)))))</f>
        <v/>
      </c>
      <c r="AP109" s="8" t="str">
        <f>IF($I109&lt;&gt;work!$A$2,"",IF(X109="","",IF(X109=work!$A$7,work!$B$7*$Q109/2,IF(X109=work!$A$8,work!$B$8*$Q109/2,IF(X109=work!$A$9,work!$B$9*$Q109/2)))))</f>
        <v/>
      </c>
      <c r="AQ109" s="8" t="str">
        <f>IF($I109&lt;&gt;work!$A$2,"",IF(Y109="","",IF(Y109=work!$A$7,work!$B$7*$Q109/2,IF(Y109=work!$A$8,work!$B$8*$Q109/2,IF(Y109=work!$A$9,work!$B$9*$Q109/2)))))</f>
        <v/>
      </c>
      <c r="AR109" s="8" t="str">
        <f>IF($I109&lt;&gt;work!$A$2,"",IF(Z109="","",IF(Z109=work!$A$7,work!$B$7*$Q109/2,IF(Z109=work!$A$8,work!$B$8*$Q109/2,IF(Z109=work!$A$9,work!$B$9*$Q109/2)))))</f>
        <v/>
      </c>
      <c r="AS109" s="8" t="str">
        <f>IF($I109&lt;&gt;work!$A$2,"",IF(AA109="","",IF(AA109=work!$A$7,work!$B$7*$Q109/2,IF(AA109=work!$A$8,work!$B$8*$Q109/2,IF(AA109=work!$A$9,work!$B$9*$Q109/2)))))</f>
        <v/>
      </c>
      <c r="AT109" s="8" t="str">
        <f>IF($I109&lt;&gt;work!$A$2,"",IF(AB109="","",IF(AB109=work!$A$7,work!$B$7*$Q109/2,IF(AB109=work!$A$8,work!$B$8*$Q109/2,IF(AB109=work!$A$9,work!$B$9*$Q109/2)))))</f>
        <v/>
      </c>
      <c r="AU109" s="8" t="str">
        <f>IF($I109&lt;&gt;work!$A$2,"",IF(AC109="","",IF(AC109=work!$A$7,work!$B$7*$Q109/2,IF(AC109=work!$A$8,work!$B$8*$Q109/2,IF(AC109=work!$A$9,work!$B$9*$Q109/2)))))</f>
        <v/>
      </c>
      <c r="AV109" s="35" t="str">
        <f>IF($I109&lt;&gt;work!$A$2,"",IF(AD109="","",IF(AD109=work!$A$7,work!$B$7*$Q109/2,IF(AD109=work!$A$8,work!$B$8*$Q109/2,IF(AD109=work!$A$9,work!$B$9*$Q109/2)))))</f>
        <v/>
      </c>
      <c r="AW109" s="26">
        <f>COUNTIF(V109:AD109,work!$A$7)*work!$B$7+COUNTIF(V109:AD109,work!$A$8)*work!$B$8+COUNTIF(V109:AD109,work!$A$9)*work!$B$9</f>
        <v>0.8</v>
      </c>
      <c r="AX109" s="16" t="str">
        <f t="shared" si="15"/>
        <v>OK</v>
      </c>
    </row>
    <row r="110" spans="2:50" ht="20" customHeight="1">
      <c r="B110" s="236"/>
      <c r="C110" s="237"/>
      <c r="D110" s="236"/>
      <c r="E110" s="237"/>
      <c r="F110" s="242"/>
      <c r="G110" s="243"/>
      <c r="H110" s="28" t="s">
        <v>83</v>
      </c>
      <c r="I110" s="118"/>
      <c r="J110" s="38"/>
      <c r="K110" s="8"/>
      <c r="L110" s="8"/>
      <c r="M110" s="35">
        <v>1</v>
      </c>
      <c r="N110" s="38"/>
      <c r="O110" s="8"/>
      <c r="P110" s="8"/>
      <c r="Q110" s="35">
        <v>1</v>
      </c>
      <c r="R110" s="38">
        <f>IF($I110=work!$A$2,IF($I$21=work!$B$2,J110,IF($I$21=work!$B$3,N110,0)),0)</f>
        <v>0</v>
      </c>
      <c r="S110" s="8">
        <f>IF($I110=work!$A$2,IF($I$21=work!$B$2,K110,IF($I$21=work!$B$3,O110,0)),0)</f>
        <v>0</v>
      </c>
      <c r="T110" s="8">
        <f>IF($I110=work!$A$2,IF($I$21=work!$B$2,L110,IF($I$21=work!$B$3,P110,0)),0)</f>
        <v>0</v>
      </c>
      <c r="U110" s="35">
        <f>IF($I110=work!$A$2,IF($I$21=work!$B$2,M110,IF($I$21=work!$B$3,Q110,0)),0)</f>
        <v>0</v>
      </c>
      <c r="V110" s="38"/>
      <c r="W110" s="8" t="s">
        <v>130</v>
      </c>
      <c r="X110" s="8" t="s">
        <v>122</v>
      </c>
      <c r="Y110" s="8"/>
      <c r="Z110" s="8"/>
      <c r="AA110" s="8"/>
      <c r="AB110" s="8"/>
      <c r="AC110" s="8"/>
      <c r="AD110" s="35"/>
      <c r="AE110" s="38" t="str">
        <f>IF($I110&lt;&gt;work!$A$2,"",IF(V110="","",IF(V110=work!$A$7,work!$B$7*$M110/2,IF(V110=work!$A$8,work!$B$8*$M110/2,IF(V110=work!$A$9,work!$B$9*$M110/2)))))</f>
        <v/>
      </c>
      <c r="AF110" s="8" t="str">
        <f>IF($I110&lt;&gt;work!$A$2,"",IF(W110="","",IF(W110=work!$A$7,work!$B$7*$M110/2,IF(W110=work!$A$8,work!$B$8*$M110/2,IF(W110=work!$A$9,work!$B$9*$M110/2)))))</f>
        <v/>
      </c>
      <c r="AG110" s="8" t="str">
        <f>IF($I110&lt;&gt;work!$A$2,"",IF(X110="","",IF(X110=work!$A$7,work!$B$7*$M110/2,IF(X110=work!$A$8,work!$B$8*$M110/2,IF(X110=work!$A$9,work!$B$9*$M110/2)))))</f>
        <v/>
      </c>
      <c r="AH110" s="8" t="str">
        <f>IF($I110&lt;&gt;work!$A$2,"",IF(Y110="","",IF(Y110=work!$A$7,work!$B$7*$M110/2,IF(Y110=work!$A$8,work!$B$8*$M110/2,IF(Y110=work!$A$9,work!$B$9*$M110/2)))))</f>
        <v/>
      </c>
      <c r="AI110" s="8" t="str">
        <f>IF($I110&lt;&gt;work!$A$2,"",IF(Z110="","",IF(Z110=work!$A$7,work!$B$7*$M110/2,IF(Z110=work!$A$8,work!$B$8*$M110/2,IF(Z110=work!$A$9,work!$B$9*$M110/2)))))</f>
        <v/>
      </c>
      <c r="AJ110" s="8" t="str">
        <f>IF($I110&lt;&gt;work!$A$2,"",IF(AA110="","",IF(AA110=work!$A$7,work!$B$7*$M110/2,IF(AA110=work!$A$8,work!$B$8*$M110/2,IF(AA110=work!$A$9,work!$B$9*$M110/2)))))</f>
        <v/>
      </c>
      <c r="AK110" s="8" t="str">
        <f>IF($I110&lt;&gt;work!$A$2,"",IF(AB110="","",IF(AB110=work!$A$7,work!$B$7*$M110/2,IF(AB110=work!$A$8,work!$B$8*$M110/2,IF(AB110=work!$A$9,work!$B$9*$M110/2)))))</f>
        <v/>
      </c>
      <c r="AL110" s="8" t="str">
        <f>IF($I110&lt;&gt;work!$A$2,"",IF(AC110="","",IF(AC110=work!$A$7,work!$B$7*$M110/2,IF(AC110=work!$A$8,work!$B$8*$M110/2,IF(AC110=work!$A$9,work!$B$9*$M110/2)))))</f>
        <v/>
      </c>
      <c r="AM110" s="35" t="str">
        <f>IF($I110&lt;&gt;work!$A$2,"",IF(AD110="","",IF(AD110=work!$A$7,work!$B$7*$M110/2,IF(AD110=work!$A$8,work!$B$8*$M110/2,IF(AD110=work!$A$9,work!$B$9*$M110/2)))))</f>
        <v/>
      </c>
      <c r="AN110" s="38" t="str">
        <f>IF($I110&lt;&gt;work!$A$2,"",IF(V110="","",IF(V110=work!$A$7,work!$B$7*$Q110/2,IF(V110=work!$A$8,work!$B$8*$Q110/2,IF(V110=work!$A$9,work!$B$9*$Q110/2)))))</f>
        <v/>
      </c>
      <c r="AO110" s="8" t="str">
        <f>IF($I110&lt;&gt;work!$A$2,"",IF(W110="","",IF(W110=work!$A$7,work!$B$7*$Q110/2,IF(W110=work!$A$8,work!$B$8*$Q110/2,IF(W110=work!$A$9,work!$B$9*$Q110/2)))))</f>
        <v/>
      </c>
      <c r="AP110" s="8" t="str">
        <f>IF($I110&lt;&gt;work!$A$2,"",IF(X110="","",IF(X110=work!$A$7,work!$B$7*$Q110/2,IF(X110=work!$A$8,work!$B$8*$Q110/2,IF(X110=work!$A$9,work!$B$9*$Q110/2)))))</f>
        <v/>
      </c>
      <c r="AQ110" s="8" t="str">
        <f>IF($I110&lt;&gt;work!$A$2,"",IF(Y110="","",IF(Y110=work!$A$7,work!$B$7*$Q110/2,IF(Y110=work!$A$8,work!$B$8*$Q110/2,IF(Y110=work!$A$9,work!$B$9*$Q110/2)))))</f>
        <v/>
      </c>
      <c r="AR110" s="8" t="str">
        <f>IF($I110&lt;&gt;work!$A$2,"",IF(Z110="","",IF(Z110=work!$A$7,work!$B$7*$Q110/2,IF(Z110=work!$A$8,work!$B$8*$Q110/2,IF(Z110=work!$A$9,work!$B$9*$Q110/2)))))</f>
        <v/>
      </c>
      <c r="AS110" s="8" t="str">
        <f>IF($I110&lt;&gt;work!$A$2,"",IF(AA110="","",IF(AA110=work!$A$7,work!$B$7*$Q110/2,IF(AA110=work!$A$8,work!$B$8*$Q110/2,IF(AA110=work!$A$9,work!$B$9*$Q110/2)))))</f>
        <v/>
      </c>
      <c r="AT110" s="8" t="str">
        <f>IF($I110&lt;&gt;work!$A$2,"",IF(AB110="","",IF(AB110=work!$A$7,work!$B$7*$Q110/2,IF(AB110=work!$A$8,work!$B$8*$Q110/2,IF(AB110=work!$A$9,work!$B$9*$Q110/2)))))</f>
        <v/>
      </c>
      <c r="AU110" s="8" t="str">
        <f>IF($I110&lt;&gt;work!$A$2,"",IF(AC110="","",IF(AC110=work!$A$7,work!$B$7*$Q110/2,IF(AC110=work!$A$8,work!$B$8*$Q110/2,IF(AC110=work!$A$9,work!$B$9*$Q110/2)))))</f>
        <v/>
      </c>
      <c r="AV110" s="35" t="str">
        <f>IF($I110&lt;&gt;work!$A$2,"",IF(AD110="","",IF(AD110=work!$A$7,work!$B$7*$Q110/2,IF(AD110=work!$A$8,work!$B$8*$Q110/2,IF(AD110=work!$A$9,work!$B$9*$Q110/2)))))</f>
        <v/>
      </c>
      <c r="AW110" s="26">
        <f>COUNTIF(V110:AD110,work!$A$7)*work!$B$7+COUNTIF(V110:AD110,work!$A$8)*work!$B$8+COUNTIF(V110:AD110,work!$A$9)*work!$B$9</f>
        <v>0.8</v>
      </c>
      <c r="AX110" s="16" t="str">
        <f t="shared" si="15"/>
        <v>OK</v>
      </c>
    </row>
    <row r="111" spans="2:50" ht="20" customHeight="1" thickBot="1">
      <c r="B111" s="236"/>
      <c r="C111" s="237"/>
      <c r="D111" s="236"/>
      <c r="E111" s="237"/>
      <c r="F111" s="242"/>
      <c r="G111" s="243"/>
      <c r="H111" s="29" t="s">
        <v>84</v>
      </c>
      <c r="I111" s="119"/>
      <c r="J111" s="39"/>
      <c r="K111" s="17"/>
      <c r="L111" s="17"/>
      <c r="M111" s="37">
        <v>1</v>
      </c>
      <c r="N111" s="39"/>
      <c r="O111" s="17"/>
      <c r="P111" s="17"/>
      <c r="Q111" s="37">
        <v>1</v>
      </c>
      <c r="R111" s="39">
        <f>IF($I111=work!$A$2,IF($I$21=work!$B$2,J111,IF($I$21=work!$B$3,N111,0)),0)</f>
        <v>0</v>
      </c>
      <c r="S111" s="17">
        <f>IF($I111=work!$A$2,IF($I$21=work!$B$2,K111,IF($I$21=work!$B$3,O111,0)),0)</f>
        <v>0</v>
      </c>
      <c r="T111" s="17">
        <f>IF($I111=work!$A$2,IF($I$21=work!$B$2,L111,IF($I$21=work!$B$3,P111,0)),0)</f>
        <v>0</v>
      </c>
      <c r="U111" s="37">
        <f>IF($I111=work!$A$2,IF($I$21=work!$B$2,M111,IF($I$21=work!$B$3,Q111,0)),0)</f>
        <v>0</v>
      </c>
      <c r="V111" s="39"/>
      <c r="W111" s="17" t="s">
        <v>130</v>
      </c>
      <c r="X111" s="17" t="s">
        <v>122</v>
      </c>
      <c r="Y111" s="17"/>
      <c r="Z111" s="17"/>
      <c r="AA111" s="17"/>
      <c r="AB111" s="17"/>
      <c r="AC111" s="17"/>
      <c r="AD111" s="37"/>
      <c r="AE111" s="39" t="str">
        <f>IF($I111&lt;&gt;work!$A$2,"",IF(V111="","",IF(V111=work!$A$7,work!$B$7*$M111/2,IF(V111=work!$A$8,work!$B$8*$M111/2,IF(V111=work!$A$9,work!$B$9*$M111/2)))))</f>
        <v/>
      </c>
      <c r="AF111" s="17" t="str">
        <f>IF($I111&lt;&gt;work!$A$2,"",IF(W111="","",IF(W111=work!$A$7,work!$B$7*$M111/2,IF(W111=work!$A$8,work!$B$8*$M111/2,IF(W111=work!$A$9,work!$B$9*$M111/2)))))</f>
        <v/>
      </c>
      <c r="AG111" s="17" t="str">
        <f>IF($I111&lt;&gt;work!$A$2,"",IF(X111="","",IF(X111=work!$A$7,work!$B$7*$M111/2,IF(X111=work!$A$8,work!$B$8*$M111/2,IF(X111=work!$A$9,work!$B$9*$M111/2)))))</f>
        <v/>
      </c>
      <c r="AH111" s="17" t="str">
        <f>IF($I111&lt;&gt;work!$A$2,"",IF(Y111="","",IF(Y111=work!$A$7,work!$B$7*$M111/2,IF(Y111=work!$A$8,work!$B$8*$M111/2,IF(Y111=work!$A$9,work!$B$9*$M111/2)))))</f>
        <v/>
      </c>
      <c r="AI111" s="17" t="str">
        <f>IF($I111&lt;&gt;work!$A$2,"",IF(Z111="","",IF(Z111=work!$A$7,work!$B$7*$M111/2,IF(Z111=work!$A$8,work!$B$8*$M111/2,IF(Z111=work!$A$9,work!$B$9*$M111/2)))))</f>
        <v/>
      </c>
      <c r="AJ111" s="17" t="str">
        <f>IF($I111&lt;&gt;work!$A$2,"",IF(AA111="","",IF(AA111=work!$A$7,work!$B$7*$M111/2,IF(AA111=work!$A$8,work!$B$8*$M111/2,IF(AA111=work!$A$9,work!$B$9*$M111/2)))))</f>
        <v/>
      </c>
      <c r="AK111" s="17" t="str">
        <f>IF($I111&lt;&gt;work!$A$2,"",IF(AB111="","",IF(AB111=work!$A$7,work!$B$7*$M111/2,IF(AB111=work!$A$8,work!$B$8*$M111/2,IF(AB111=work!$A$9,work!$B$9*$M111/2)))))</f>
        <v/>
      </c>
      <c r="AL111" s="17" t="str">
        <f>IF($I111&lt;&gt;work!$A$2,"",IF(AC111="","",IF(AC111=work!$A$7,work!$B$7*$M111/2,IF(AC111=work!$A$8,work!$B$8*$M111/2,IF(AC111=work!$A$9,work!$B$9*$M111/2)))))</f>
        <v/>
      </c>
      <c r="AM111" s="37" t="str">
        <f>IF($I111&lt;&gt;work!$A$2,"",IF(AD111="","",IF(AD111=work!$A$7,work!$B$7*$M111/2,IF(AD111=work!$A$8,work!$B$8*$M111/2,IF(AD111=work!$A$9,work!$B$9*$M111/2)))))</f>
        <v/>
      </c>
      <c r="AN111" s="39" t="str">
        <f>IF($I111&lt;&gt;work!$A$2,"",IF(V111="","",IF(V111=work!$A$7,work!$B$7*$Q111/2,IF(V111=work!$A$8,work!$B$8*$Q111/2,IF(V111=work!$A$9,work!$B$9*$Q111/2)))))</f>
        <v/>
      </c>
      <c r="AO111" s="17" t="str">
        <f>IF($I111&lt;&gt;work!$A$2,"",IF(W111="","",IF(W111=work!$A$7,work!$B$7*$Q111/2,IF(W111=work!$A$8,work!$B$8*$Q111/2,IF(W111=work!$A$9,work!$B$9*$Q111/2)))))</f>
        <v/>
      </c>
      <c r="AP111" s="17" t="str">
        <f>IF($I111&lt;&gt;work!$A$2,"",IF(X111="","",IF(X111=work!$A$7,work!$B$7*$Q111/2,IF(X111=work!$A$8,work!$B$8*$Q111/2,IF(X111=work!$A$9,work!$B$9*$Q111/2)))))</f>
        <v/>
      </c>
      <c r="AQ111" s="17" t="str">
        <f>IF($I111&lt;&gt;work!$A$2,"",IF(Y111="","",IF(Y111=work!$A$7,work!$B$7*$Q111/2,IF(Y111=work!$A$8,work!$B$8*$Q111/2,IF(Y111=work!$A$9,work!$B$9*$Q111/2)))))</f>
        <v/>
      </c>
      <c r="AR111" s="17" t="str">
        <f>IF($I111&lt;&gt;work!$A$2,"",IF(Z111="","",IF(Z111=work!$A$7,work!$B$7*$Q111/2,IF(Z111=work!$A$8,work!$B$8*$Q111/2,IF(Z111=work!$A$9,work!$B$9*$Q111/2)))))</f>
        <v/>
      </c>
      <c r="AS111" s="17" t="str">
        <f>IF($I111&lt;&gt;work!$A$2,"",IF(AA111="","",IF(AA111=work!$A$7,work!$B$7*$Q111/2,IF(AA111=work!$A$8,work!$B$8*$Q111/2,IF(AA111=work!$A$9,work!$B$9*$Q111/2)))))</f>
        <v/>
      </c>
      <c r="AT111" s="17" t="str">
        <f>IF($I111&lt;&gt;work!$A$2,"",IF(AB111="","",IF(AB111=work!$A$7,work!$B$7*$Q111/2,IF(AB111=work!$A$8,work!$B$8*$Q111/2,IF(AB111=work!$A$9,work!$B$9*$Q111/2)))))</f>
        <v/>
      </c>
      <c r="AU111" s="17" t="str">
        <f>IF($I111&lt;&gt;work!$A$2,"",IF(AC111="","",IF(AC111=work!$A$7,work!$B$7*$Q111/2,IF(AC111=work!$A$8,work!$B$8*$Q111/2,IF(AC111=work!$A$9,work!$B$9*$Q111/2)))))</f>
        <v/>
      </c>
      <c r="AV111" s="37" t="str">
        <f>IF($I111&lt;&gt;work!$A$2,"",IF(AD111="","",IF(AD111=work!$A$7,work!$B$7*$Q111/2,IF(AD111=work!$A$8,work!$B$8*$Q111/2,IF(AD111=work!$A$9,work!$B$9*$Q111/2)))))</f>
        <v/>
      </c>
      <c r="AW111" s="27">
        <f>COUNTIF(V111:AD111,work!$A$7)*work!$B$7+COUNTIF(V111:AD111,work!$A$8)*work!$B$8+COUNTIF(V111:AD111,work!$A$9)*work!$B$9</f>
        <v>0.8</v>
      </c>
      <c r="AX111" s="18" t="str">
        <f>IF(AW111&lt;0.8,"UNDER",IF(AW111&gt;0.9,"OVER","OK"))</f>
        <v>OK</v>
      </c>
    </row>
    <row r="112" spans="2:50" ht="20" customHeight="1" thickBot="1">
      <c r="B112" s="236"/>
      <c r="C112" s="237"/>
      <c r="D112" s="236"/>
      <c r="E112" s="237"/>
      <c r="F112" s="244"/>
      <c r="G112" s="245"/>
      <c r="H112" s="82" t="s">
        <v>149</v>
      </c>
      <c r="I112" s="181">
        <f>SUM(R112:U112)</f>
        <v>0</v>
      </c>
      <c r="J112" s="83">
        <f t="shared" ref="J112:U112" si="16">SUM(J105:J111)</f>
        <v>0</v>
      </c>
      <c r="K112" s="84">
        <f t="shared" si="16"/>
        <v>0</v>
      </c>
      <c r="L112" s="84">
        <f t="shared" si="16"/>
        <v>0</v>
      </c>
      <c r="M112" s="85">
        <f t="shared" si="16"/>
        <v>12</v>
      </c>
      <c r="N112" s="83">
        <f t="shared" si="16"/>
        <v>0</v>
      </c>
      <c r="O112" s="84">
        <f t="shared" si="16"/>
        <v>0</v>
      </c>
      <c r="P112" s="84">
        <f t="shared" si="16"/>
        <v>2</v>
      </c>
      <c r="Q112" s="85">
        <f t="shared" si="16"/>
        <v>10</v>
      </c>
      <c r="R112" s="83">
        <f t="shared" si="16"/>
        <v>0</v>
      </c>
      <c r="S112" s="84">
        <f t="shared" si="16"/>
        <v>0</v>
      </c>
      <c r="T112" s="84">
        <f t="shared" si="16"/>
        <v>0</v>
      </c>
      <c r="U112" s="85">
        <f t="shared" si="16"/>
        <v>0</v>
      </c>
      <c r="V112" s="86"/>
      <c r="W112" s="87"/>
      <c r="X112" s="87"/>
      <c r="Y112" s="87"/>
      <c r="Z112" s="87"/>
      <c r="AA112" s="87"/>
      <c r="AB112" s="87"/>
      <c r="AC112" s="87"/>
      <c r="AD112" s="88"/>
      <c r="AE112" s="137"/>
      <c r="AF112" s="138"/>
      <c r="AG112" s="138"/>
      <c r="AH112" s="138"/>
      <c r="AI112" s="138"/>
      <c r="AJ112" s="138"/>
      <c r="AK112" s="138"/>
      <c r="AL112" s="138"/>
      <c r="AM112" s="139"/>
      <c r="AN112" s="137"/>
      <c r="AO112" s="138"/>
      <c r="AP112" s="138"/>
      <c r="AQ112" s="138"/>
      <c r="AR112" s="138"/>
      <c r="AS112" s="138"/>
      <c r="AT112" s="138"/>
      <c r="AU112" s="138"/>
      <c r="AV112" s="139"/>
      <c r="AW112" s="137"/>
      <c r="AX112" s="140"/>
    </row>
    <row r="113" spans="2:51" ht="19.5" customHeight="1">
      <c r="B113" s="236"/>
      <c r="C113" s="237"/>
      <c r="D113" s="236"/>
      <c r="E113" s="237"/>
      <c r="F113" s="303" t="s">
        <v>100</v>
      </c>
      <c r="G113" s="304"/>
      <c r="H113" s="130" t="s">
        <v>85</v>
      </c>
      <c r="I113" s="117"/>
      <c r="J113" s="40"/>
      <c r="K113" s="14"/>
      <c r="L113" s="14"/>
      <c r="M113" s="33">
        <v>2</v>
      </c>
      <c r="N113" s="40"/>
      <c r="O113" s="14"/>
      <c r="P113" s="14"/>
      <c r="Q113" s="33">
        <v>2</v>
      </c>
      <c r="R113" s="40">
        <f>IF($I113=work!$A$2,IF($I$21=work!$B$2,J113,IF($I$21=work!$B$3,N113,0)),0)</f>
        <v>0</v>
      </c>
      <c r="S113" s="14">
        <f>IF($I113=work!$A$2,IF($I$21=work!$B$2,K113,IF($I$21=work!$B$3,O113,0)),0)</f>
        <v>0</v>
      </c>
      <c r="T113" s="14">
        <f>IF($I113=work!$A$2,IF($I$21=work!$B$2,L113,IF($I$21=work!$B$3,P113,0)),0)</f>
        <v>0</v>
      </c>
      <c r="U113" s="33">
        <f>IF($I113=work!$A$2,IF($I$21=work!$B$2,M113,IF($I$21=work!$B$3,Q113,0)),0)</f>
        <v>0</v>
      </c>
      <c r="V113" s="40"/>
      <c r="W113" s="14"/>
      <c r="X113" s="14" t="s">
        <v>174</v>
      </c>
      <c r="Y113" s="14" t="s">
        <v>123</v>
      </c>
      <c r="Z113" s="14"/>
      <c r="AA113" s="14"/>
      <c r="AB113" s="14"/>
      <c r="AC113" s="14"/>
      <c r="AD113" s="33"/>
      <c r="AE113" s="40" t="str">
        <f>IF($I113&lt;&gt;work!$A$2,"",IF(V113="","",IF(V113=work!$A$7,work!$B$7*$M113/2,IF(V113=work!$A$8,work!$B$8*$M113/2,IF(V113=work!$A$9,work!$B$9*$M113/2)))))</f>
        <v/>
      </c>
      <c r="AF113" s="14" t="str">
        <f>IF($I113&lt;&gt;work!$A$2,"",IF(W113="","",IF(W113=work!$A$7,work!$B$7*$M113/2,IF(W113=work!$A$8,work!$B$8*$M113/2,IF(W113=work!$A$9,work!$B$9*$M113/2)))))</f>
        <v/>
      </c>
      <c r="AG113" s="14" t="str">
        <f>IF($I113&lt;&gt;work!$A$2,"",IF(X113="","",IF(X113=work!$A$7,work!$B$7*$M113/2,IF(X113=work!$A$8,work!$B$8*$M113/2,IF(X113=work!$A$9,work!$B$9*$M113/2)))))</f>
        <v/>
      </c>
      <c r="AH113" s="14" t="str">
        <f>IF($I113&lt;&gt;work!$A$2,"",IF(Y113="","",IF(Y113=work!$A$7,work!$B$7*$M113/2,IF(Y113=work!$A$8,work!$B$8*$M113/2,IF(Y113=work!$A$9,work!$B$9*$M113/2)))))</f>
        <v/>
      </c>
      <c r="AI113" s="14" t="str">
        <f>IF($I113&lt;&gt;work!$A$2,"",IF(Z113="","",IF(Z113=work!$A$7,work!$B$7*$M113/2,IF(Z113=work!$A$8,work!$B$8*$M113/2,IF(Z113=work!$A$9,work!$B$9*$M113/2)))))</f>
        <v/>
      </c>
      <c r="AJ113" s="14" t="str">
        <f>IF($I113&lt;&gt;work!$A$2,"",IF(AA113="","",IF(AA113=work!$A$7,work!$B$7*$M113/2,IF(AA113=work!$A$8,work!$B$8*$M113/2,IF(AA113=work!$A$9,work!$B$9*$M113/2)))))</f>
        <v/>
      </c>
      <c r="AK113" s="14" t="str">
        <f>IF($I113&lt;&gt;work!$A$2,"",IF(AB113="","",IF(AB113=work!$A$7,work!$B$7*$M113/2,IF(AB113=work!$A$8,work!$B$8*$M113/2,IF(AB113=work!$A$9,work!$B$9*$M113/2)))))</f>
        <v/>
      </c>
      <c r="AL113" s="14" t="str">
        <f>IF($I113&lt;&gt;work!$A$2,"",IF(AC113="","",IF(AC113=work!$A$7,work!$B$7*$M113/2,IF(AC113=work!$A$8,work!$B$8*$M113/2,IF(AC113=work!$A$9,work!$B$9*$M113/2)))))</f>
        <v/>
      </c>
      <c r="AM113" s="33" t="str">
        <f>IF($I113&lt;&gt;work!$A$2,"",IF(AD113="","",IF(AD113=work!$A$7,work!$B$7*$M113/2,IF(AD113=work!$A$8,work!$B$8*$M113/2,IF(AD113=work!$A$9,work!$B$9*$M113/2)))))</f>
        <v/>
      </c>
      <c r="AN113" s="40" t="str">
        <f>IF($I113&lt;&gt;work!$A$2,"",IF(V113="","",IF(V113=work!$A$7,work!$B$7*$Q113/2,IF(V113=work!$A$8,work!$B$8*$Q113/2,IF(V113=work!$A$9,work!$B$9*$Q113/2)))))</f>
        <v/>
      </c>
      <c r="AO113" s="14" t="str">
        <f>IF($I113&lt;&gt;work!$A$2,"",IF(W113="","",IF(W113=work!$A$7,work!$B$7*$Q113/2,IF(W113=work!$A$8,work!$B$8*$Q113/2,IF(W113=work!$A$9,work!$B$9*$Q113/2)))))</f>
        <v/>
      </c>
      <c r="AP113" s="14" t="str">
        <f>IF($I113&lt;&gt;work!$A$2,"",IF(X113="","",IF(X113=work!$A$7,work!$B$7*$Q113/2,IF(X113=work!$A$8,work!$B$8*$Q113/2,IF(X113=work!$A$9,work!$B$9*$Q113/2)))))</f>
        <v/>
      </c>
      <c r="AQ113" s="14" t="str">
        <f>IF($I113&lt;&gt;work!$A$2,"",IF(Y113="","",IF(Y113=work!$A$7,work!$B$7*$Q113/2,IF(Y113=work!$A$8,work!$B$8*$Q113/2,IF(Y113=work!$A$9,work!$B$9*$Q113/2)))))</f>
        <v/>
      </c>
      <c r="AR113" s="14" t="str">
        <f>IF($I113&lt;&gt;work!$A$2,"",IF(Z113="","",IF(Z113=work!$A$7,work!$B$7*$Q113/2,IF(Z113=work!$A$8,work!$B$8*$Q113/2,IF(Z113=work!$A$9,work!$B$9*$Q113/2)))))</f>
        <v/>
      </c>
      <c r="AS113" s="14" t="str">
        <f>IF($I113&lt;&gt;work!$A$2,"",IF(AA113="","",IF(AA113=work!$A$7,work!$B$7*$Q113/2,IF(AA113=work!$A$8,work!$B$8*$Q113/2,IF(AA113=work!$A$9,work!$B$9*$Q113/2)))))</f>
        <v/>
      </c>
      <c r="AT113" s="14" t="str">
        <f>IF($I113&lt;&gt;work!$A$2,"",IF(AB113="","",IF(AB113=work!$A$7,work!$B$7*$Q113/2,IF(AB113=work!$A$8,work!$B$8*$Q113/2,IF(AB113=work!$A$9,work!$B$9*$Q113/2)))))</f>
        <v/>
      </c>
      <c r="AU113" s="14" t="str">
        <f>IF($I113&lt;&gt;work!$A$2,"",IF(AC113="","",IF(AC113=work!$A$7,work!$B$7*$Q113/2,IF(AC113=work!$A$8,work!$B$8*$Q113/2,IF(AC113=work!$A$9,work!$B$9*$Q113/2)))))</f>
        <v/>
      </c>
      <c r="AV113" s="33" t="str">
        <f>IF($I113&lt;&gt;work!$A$2,"",IF(AD113="","",IF(AD113=work!$A$7,work!$B$7*$Q113/2,IF(AD113=work!$A$8,work!$B$8*$Q113/2,IF(AD113=work!$A$9,work!$B$9*$Q113/2)))))</f>
        <v/>
      </c>
      <c r="AW113" s="40">
        <f>COUNTIF(V113:AD113,work!$A$7)*work!$B$7+COUNTIF(V113:AD113,work!$A$8)*work!$B$8+COUNTIF(V113:AD113,work!$A$9)*work!$B$9</f>
        <v>0.8</v>
      </c>
      <c r="AX113" s="15" t="str">
        <f>IF(AW113&lt;0.8,"UNDER",IF(AW113&gt;0.9,"OVER","OK"))</f>
        <v>OK</v>
      </c>
    </row>
    <row r="114" spans="2:51" ht="19.5" customHeight="1">
      <c r="B114" s="236"/>
      <c r="C114" s="237"/>
      <c r="D114" s="236"/>
      <c r="E114" s="237"/>
      <c r="F114" s="305"/>
      <c r="G114" s="306"/>
      <c r="H114" s="131" t="s">
        <v>86</v>
      </c>
      <c r="I114" s="118"/>
      <c r="J114" s="38"/>
      <c r="K114" s="8"/>
      <c r="L114" s="8"/>
      <c r="M114" s="35">
        <v>2</v>
      </c>
      <c r="N114" s="38"/>
      <c r="O114" s="8"/>
      <c r="P114" s="8"/>
      <c r="Q114" s="35">
        <v>2</v>
      </c>
      <c r="R114" s="38">
        <f>IF($I114=work!$A$2,IF($I$21=work!$B$2,J114,IF($I$21=work!$B$3,N114,0)),0)</f>
        <v>0</v>
      </c>
      <c r="S114" s="8">
        <f>IF($I114=work!$A$2,IF($I$21=work!$B$2,K114,IF($I$21=work!$B$3,O114,0)),0)</f>
        <v>0</v>
      </c>
      <c r="T114" s="8">
        <f>IF($I114=work!$A$2,IF($I$21=work!$B$2,L114,IF($I$21=work!$B$3,P114,0)),0)</f>
        <v>0</v>
      </c>
      <c r="U114" s="35">
        <f>IF($I114=work!$A$2,IF($I$21=work!$B$2,M114,IF($I$21=work!$B$3,Q114,0)),0)</f>
        <v>0</v>
      </c>
      <c r="V114" s="38"/>
      <c r="W114" s="8"/>
      <c r="X114" s="8" t="s">
        <v>130</v>
      </c>
      <c r="Y114" s="8" t="s">
        <v>122</v>
      </c>
      <c r="Z114" s="8"/>
      <c r="AA114" s="8"/>
      <c r="AB114" s="8"/>
      <c r="AC114" s="8"/>
      <c r="AD114" s="35"/>
      <c r="AE114" s="38" t="str">
        <f>IF($I114&lt;&gt;work!$A$2,"",IF(V114="","",IF(V114=work!$A$7,work!$B$7*$M114/2,IF(V114=work!$A$8,work!$B$8*$M114/2,IF(V114=work!$A$9,work!$B$9*$M114/2)))))</f>
        <v/>
      </c>
      <c r="AF114" s="8" t="str">
        <f>IF($I114&lt;&gt;work!$A$2,"",IF(W114="","",IF(W114=work!$A$7,work!$B$7*$M114/2,IF(W114=work!$A$8,work!$B$8*$M114/2,IF(W114=work!$A$9,work!$B$9*$M114/2)))))</f>
        <v/>
      </c>
      <c r="AG114" s="8" t="str">
        <f>IF($I114&lt;&gt;work!$A$2,"",IF(X114="","",IF(X114=work!$A$7,work!$B$7*$M114/2,IF(X114=work!$A$8,work!$B$8*$M114/2,IF(X114=work!$A$9,work!$B$9*$M114/2)))))</f>
        <v/>
      </c>
      <c r="AH114" s="8" t="str">
        <f>IF($I114&lt;&gt;work!$A$2,"",IF(Y114="","",IF(Y114=work!$A$7,work!$B$7*$M114/2,IF(Y114=work!$A$8,work!$B$8*$M114/2,IF(Y114=work!$A$9,work!$B$9*$M114/2)))))</f>
        <v/>
      </c>
      <c r="AI114" s="8" t="str">
        <f>IF($I114&lt;&gt;work!$A$2,"",IF(Z114="","",IF(Z114=work!$A$7,work!$B$7*$M114/2,IF(Z114=work!$A$8,work!$B$8*$M114/2,IF(Z114=work!$A$9,work!$B$9*$M114/2)))))</f>
        <v/>
      </c>
      <c r="AJ114" s="8" t="str">
        <f>IF($I114&lt;&gt;work!$A$2,"",IF(AA114="","",IF(AA114=work!$A$7,work!$B$7*$M114/2,IF(AA114=work!$A$8,work!$B$8*$M114/2,IF(AA114=work!$A$9,work!$B$9*$M114/2)))))</f>
        <v/>
      </c>
      <c r="AK114" s="8" t="str">
        <f>IF($I114&lt;&gt;work!$A$2,"",IF(AB114="","",IF(AB114=work!$A$7,work!$B$7*$M114/2,IF(AB114=work!$A$8,work!$B$8*$M114/2,IF(AB114=work!$A$9,work!$B$9*$M114/2)))))</f>
        <v/>
      </c>
      <c r="AL114" s="8" t="str">
        <f>IF($I114&lt;&gt;work!$A$2,"",IF(AC114="","",IF(AC114=work!$A$7,work!$B$7*$M114/2,IF(AC114=work!$A$8,work!$B$8*$M114/2,IF(AC114=work!$A$9,work!$B$9*$M114/2)))))</f>
        <v/>
      </c>
      <c r="AM114" s="35" t="str">
        <f>IF($I114&lt;&gt;work!$A$2,"",IF(AD114="","",IF(AD114=work!$A$7,work!$B$7*$M114/2,IF(AD114=work!$A$8,work!$B$8*$M114/2,IF(AD114=work!$A$9,work!$B$9*$M114/2)))))</f>
        <v/>
      </c>
      <c r="AN114" s="38" t="str">
        <f>IF($I114&lt;&gt;work!$A$2,"",IF(V114="","",IF(V114=work!$A$7,work!$B$7*$Q114/2,IF(V114=work!$A$8,work!$B$8*$Q114/2,IF(V114=work!$A$9,work!$B$9*$Q114/2)))))</f>
        <v/>
      </c>
      <c r="AO114" s="8" t="str">
        <f>IF($I114&lt;&gt;work!$A$2,"",IF(W114="","",IF(W114=work!$A$7,work!$B$7*$Q114/2,IF(W114=work!$A$8,work!$B$8*$Q114/2,IF(W114=work!$A$9,work!$B$9*$Q114/2)))))</f>
        <v/>
      </c>
      <c r="AP114" s="8" t="str">
        <f>IF($I114&lt;&gt;work!$A$2,"",IF(X114="","",IF(X114=work!$A$7,work!$B$7*$Q114/2,IF(X114=work!$A$8,work!$B$8*$Q114/2,IF(X114=work!$A$9,work!$B$9*$Q114/2)))))</f>
        <v/>
      </c>
      <c r="AQ114" s="8" t="str">
        <f>IF($I114&lt;&gt;work!$A$2,"",IF(Y114="","",IF(Y114=work!$A$7,work!$B$7*$Q114/2,IF(Y114=work!$A$8,work!$B$8*$Q114/2,IF(Y114=work!$A$9,work!$B$9*$Q114/2)))))</f>
        <v/>
      </c>
      <c r="AR114" s="8" t="str">
        <f>IF($I114&lt;&gt;work!$A$2,"",IF(Z114="","",IF(Z114=work!$A$7,work!$B$7*$Q114/2,IF(Z114=work!$A$8,work!$B$8*$Q114/2,IF(Z114=work!$A$9,work!$B$9*$Q114/2)))))</f>
        <v/>
      </c>
      <c r="AS114" s="8" t="str">
        <f>IF($I114&lt;&gt;work!$A$2,"",IF(AA114="","",IF(AA114=work!$A$7,work!$B$7*$Q114/2,IF(AA114=work!$A$8,work!$B$8*$Q114/2,IF(AA114=work!$A$9,work!$B$9*$Q114/2)))))</f>
        <v/>
      </c>
      <c r="AT114" s="8" t="str">
        <f>IF($I114&lt;&gt;work!$A$2,"",IF(AB114="","",IF(AB114=work!$A$7,work!$B$7*$Q114/2,IF(AB114=work!$A$8,work!$B$8*$Q114/2,IF(AB114=work!$A$9,work!$B$9*$Q114/2)))))</f>
        <v/>
      </c>
      <c r="AU114" s="8" t="str">
        <f>IF($I114&lt;&gt;work!$A$2,"",IF(AC114="","",IF(AC114=work!$A$7,work!$B$7*$Q114/2,IF(AC114=work!$A$8,work!$B$8*$Q114/2,IF(AC114=work!$A$9,work!$B$9*$Q114/2)))))</f>
        <v/>
      </c>
      <c r="AV114" s="35" t="str">
        <f>IF($I114&lt;&gt;work!$A$2,"",IF(AD114="","",IF(AD114=work!$A$7,work!$B$7*$Q114/2,IF(AD114=work!$A$8,work!$B$8*$Q114/2,IF(AD114=work!$A$9,work!$B$9*$Q114/2)))))</f>
        <v/>
      </c>
      <c r="AW114" s="26">
        <f>COUNTIF(V114:AD114,work!$A$7)*work!$B$7+COUNTIF(V114:AD114,work!$A$8)*work!$B$8+COUNTIF(V114:AD114,work!$A$9)*work!$B$9</f>
        <v>0.8</v>
      </c>
      <c r="AX114" s="16" t="str">
        <f>IF(AW114&lt;0.8,"UNDER",IF(AW114&gt;0.9,"OVER","OK"))</f>
        <v>OK</v>
      </c>
    </row>
    <row r="115" spans="2:51" ht="19.5" customHeight="1">
      <c r="B115" s="236"/>
      <c r="C115" s="237"/>
      <c r="D115" s="236"/>
      <c r="E115" s="237"/>
      <c r="F115" s="305"/>
      <c r="G115" s="306"/>
      <c r="H115" s="131" t="s">
        <v>87</v>
      </c>
      <c r="I115" s="118"/>
      <c r="J115" s="38"/>
      <c r="K115" s="8"/>
      <c r="L115" s="8"/>
      <c r="M115" s="35">
        <v>2</v>
      </c>
      <c r="N115" s="38"/>
      <c r="O115" s="8"/>
      <c r="P115" s="8"/>
      <c r="Q115" s="35">
        <v>2</v>
      </c>
      <c r="R115" s="38">
        <f>IF($I115=work!$A$2,IF($I$21=work!$B$2,J115,IF($I$21=work!$B$3,N115,0)),0)</f>
        <v>0</v>
      </c>
      <c r="S115" s="8">
        <f>IF($I115=work!$A$2,IF($I$21=work!$B$2,K115,IF($I$21=work!$B$3,O115,0)),0)</f>
        <v>0</v>
      </c>
      <c r="T115" s="8">
        <f>IF($I115=work!$A$2,IF($I$21=work!$B$2,L115,IF($I$21=work!$B$3,P115,0)),0)</f>
        <v>0</v>
      </c>
      <c r="U115" s="35">
        <f>IF($I115=work!$A$2,IF($I$21=work!$B$2,M115,IF($I$21=work!$B$3,Q115,0)),0)</f>
        <v>0</v>
      </c>
      <c r="V115" s="38"/>
      <c r="W115" s="8"/>
      <c r="X115" s="8" t="s">
        <v>130</v>
      </c>
      <c r="Y115" s="8" t="s">
        <v>122</v>
      </c>
      <c r="Z115" s="8"/>
      <c r="AA115" s="8"/>
      <c r="AB115" s="8"/>
      <c r="AC115" s="8"/>
      <c r="AD115" s="35"/>
      <c r="AE115" s="38" t="str">
        <f>IF($I115&lt;&gt;work!$A$2,"",IF(V115="","",IF(V115=work!$A$7,work!$B$7*$M115/2,IF(V115=work!$A$8,work!$B$8*$M115/2,IF(V115=work!$A$9,work!$B$9*$M115/2)))))</f>
        <v/>
      </c>
      <c r="AF115" s="8" t="str">
        <f>IF($I115&lt;&gt;work!$A$2,"",IF(W115="","",IF(W115=work!$A$7,work!$B$7*$M115/2,IF(W115=work!$A$8,work!$B$8*$M115/2,IF(W115=work!$A$9,work!$B$9*$M115/2)))))</f>
        <v/>
      </c>
      <c r="AG115" s="8" t="str">
        <f>IF($I115&lt;&gt;work!$A$2,"",IF(X115="","",IF(X115=work!$A$7,work!$B$7*$M115/2,IF(X115=work!$A$8,work!$B$8*$M115/2,IF(X115=work!$A$9,work!$B$9*$M115/2)))))</f>
        <v/>
      </c>
      <c r="AH115" s="8" t="str">
        <f>IF($I115&lt;&gt;work!$A$2,"",IF(Y115="","",IF(Y115=work!$A$7,work!$B$7*$M115/2,IF(Y115=work!$A$8,work!$B$8*$M115/2,IF(Y115=work!$A$9,work!$B$9*$M115/2)))))</f>
        <v/>
      </c>
      <c r="AI115" s="8" t="str">
        <f>IF($I115&lt;&gt;work!$A$2,"",IF(Z115="","",IF(Z115=work!$A$7,work!$B$7*$M115/2,IF(Z115=work!$A$8,work!$B$8*$M115/2,IF(Z115=work!$A$9,work!$B$9*$M115/2)))))</f>
        <v/>
      </c>
      <c r="AJ115" s="8" t="str">
        <f>IF($I115&lt;&gt;work!$A$2,"",IF(AA115="","",IF(AA115=work!$A$7,work!$B$7*$M115/2,IF(AA115=work!$A$8,work!$B$8*$M115/2,IF(AA115=work!$A$9,work!$B$9*$M115/2)))))</f>
        <v/>
      </c>
      <c r="AK115" s="8" t="str">
        <f>IF($I115&lt;&gt;work!$A$2,"",IF(AB115="","",IF(AB115=work!$A$7,work!$B$7*$M115/2,IF(AB115=work!$A$8,work!$B$8*$M115/2,IF(AB115=work!$A$9,work!$B$9*$M115/2)))))</f>
        <v/>
      </c>
      <c r="AL115" s="8" t="str">
        <f>IF($I115&lt;&gt;work!$A$2,"",IF(AC115="","",IF(AC115=work!$A$7,work!$B$7*$M115/2,IF(AC115=work!$A$8,work!$B$8*$M115/2,IF(AC115=work!$A$9,work!$B$9*$M115/2)))))</f>
        <v/>
      </c>
      <c r="AM115" s="35" t="str">
        <f>IF($I115&lt;&gt;work!$A$2,"",IF(AD115="","",IF(AD115=work!$A$7,work!$B$7*$M115/2,IF(AD115=work!$A$8,work!$B$8*$M115/2,IF(AD115=work!$A$9,work!$B$9*$M115/2)))))</f>
        <v/>
      </c>
      <c r="AN115" s="38" t="str">
        <f>IF($I115&lt;&gt;work!$A$2,"",IF(V115="","",IF(V115=work!$A$7,work!$B$7*$Q115/2,IF(V115=work!$A$8,work!$B$8*$Q115/2,IF(V115=work!$A$9,work!$B$9*$Q115/2)))))</f>
        <v/>
      </c>
      <c r="AO115" s="8" t="str">
        <f>IF($I115&lt;&gt;work!$A$2,"",IF(W115="","",IF(W115=work!$A$7,work!$B$7*$Q115/2,IF(W115=work!$A$8,work!$B$8*$Q115/2,IF(W115=work!$A$9,work!$B$9*$Q115/2)))))</f>
        <v/>
      </c>
      <c r="AP115" s="8" t="str">
        <f>IF($I115&lt;&gt;work!$A$2,"",IF(X115="","",IF(X115=work!$A$7,work!$B$7*$Q115/2,IF(X115=work!$A$8,work!$B$8*$Q115/2,IF(X115=work!$A$9,work!$B$9*$Q115/2)))))</f>
        <v/>
      </c>
      <c r="AQ115" s="8" t="str">
        <f>IF($I115&lt;&gt;work!$A$2,"",IF(Y115="","",IF(Y115=work!$A$7,work!$B$7*$Q115/2,IF(Y115=work!$A$8,work!$B$8*$Q115/2,IF(Y115=work!$A$9,work!$B$9*$Q115/2)))))</f>
        <v/>
      </c>
      <c r="AR115" s="8" t="str">
        <f>IF($I115&lt;&gt;work!$A$2,"",IF(Z115="","",IF(Z115=work!$A$7,work!$B$7*$Q115/2,IF(Z115=work!$A$8,work!$B$8*$Q115/2,IF(Z115=work!$A$9,work!$B$9*$Q115/2)))))</f>
        <v/>
      </c>
      <c r="AS115" s="8" t="str">
        <f>IF($I115&lt;&gt;work!$A$2,"",IF(AA115="","",IF(AA115=work!$A$7,work!$B$7*$Q115/2,IF(AA115=work!$A$8,work!$B$8*$Q115/2,IF(AA115=work!$A$9,work!$B$9*$Q115/2)))))</f>
        <v/>
      </c>
      <c r="AT115" s="8" t="str">
        <f>IF($I115&lt;&gt;work!$A$2,"",IF(AB115="","",IF(AB115=work!$A$7,work!$B$7*$Q115/2,IF(AB115=work!$A$8,work!$B$8*$Q115/2,IF(AB115=work!$A$9,work!$B$9*$Q115/2)))))</f>
        <v/>
      </c>
      <c r="AU115" s="8" t="str">
        <f>IF($I115&lt;&gt;work!$A$2,"",IF(AC115="","",IF(AC115=work!$A$7,work!$B$7*$Q115/2,IF(AC115=work!$A$8,work!$B$8*$Q115/2,IF(AC115=work!$A$9,work!$B$9*$Q115/2)))))</f>
        <v/>
      </c>
      <c r="AV115" s="35" t="str">
        <f>IF($I115&lt;&gt;work!$A$2,"",IF(AD115="","",IF(AD115=work!$A$7,work!$B$7*$Q115/2,IF(AD115=work!$A$8,work!$B$8*$Q115/2,IF(AD115=work!$A$9,work!$B$9*$Q115/2)))))</f>
        <v/>
      </c>
      <c r="AW115" s="26">
        <f>COUNTIF(V115:AD115,work!$A$7)*work!$B$7+COUNTIF(V115:AD115,work!$A$8)*work!$B$8+COUNTIF(V115:AD115,work!$A$9)*work!$B$9</f>
        <v>0.8</v>
      </c>
      <c r="AX115" s="16" t="str">
        <f t="shared" ref="AX115:AX123" si="17">IF(AW115&lt;0.8,"UNDER",IF(AW115&gt;0.9,"OVER","OK"))</f>
        <v>OK</v>
      </c>
    </row>
    <row r="116" spans="2:51" ht="19.5" customHeight="1">
      <c r="B116" s="236"/>
      <c r="C116" s="237"/>
      <c r="D116" s="236"/>
      <c r="E116" s="237"/>
      <c r="F116" s="305"/>
      <c r="G116" s="306"/>
      <c r="H116" s="131" t="s">
        <v>88</v>
      </c>
      <c r="I116" s="118"/>
      <c r="J116" s="38"/>
      <c r="K116" s="8"/>
      <c r="L116" s="8"/>
      <c r="M116" s="35">
        <v>2</v>
      </c>
      <c r="N116" s="38"/>
      <c r="O116" s="8"/>
      <c r="P116" s="8"/>
      <c r="Q116" s="35">
        <v>2</v>
      </c>
      <c r="R116" s="38">
        <f>IF($I116=work!$A$2,IF($I$21=work!$B$2,J116,IF($I$21=work!$B$3,N116,0)),0)</f>
        <v>0</v>
      </c>
      <c r="S116" s="8">
        <f>IF($I116=work!$A$2,IF($I$21=work!$B$2,K116,IF($I$21=work!$B$3,O116,0)),0)</f>
        <v>0</v>
      </c>
      <c r="T116" s="8">
        <f>IF($I116=work!$A$2,IF($I$21=work!$B$2,L116,IF($I$21=work!$B$3,P116,0)),0)</f>
        <v>0</v>
      </c>
      <c r="U116" s="35">
        <f>IF($I116=work!$A$2,IF($I$21=work!$B$2,M116,IF($I$21=work!$B$3,Q116,0)),0)</f>
        <v>0</v>
      </c>
      <c r="V116" s="38"/>
      <c r="W116" s="8"/>
      <c r="X116" s="8" t="s">
        <v>130</v>
      </c>
      <c r="Y116" s="8" t="s">
        <v>122</v>
      </c>
      <c r="Z116" s="8"/>
      <c r="AA116" s="8"/>
      <c r="AB116" s="8"/>
      <c r="AC116" s="8"/>
      <c r="AD116" s="35"/>
      <c r="AE116" s="38" t="str">
        <f>IF($I116&lt;&gt;work!$A$2,"",IF(V116="","",IF(V116=work!$A$7,work!$B$7*$M116/2,IF(V116=work!$A$8,work!$B$8*$M116/2,IF(V116=work!$A$9,work!$B$9*$M116/2)))))</f>
        <v/>
      </c>
      <c r="AF116" s="8" t="str">
        <f>IF($I116&lt;&gt;work!$A$2,"",IF(W116="","",IF(W116=work!$A$7,work!$B$7*$M116/2,IF(W116=work!$A$8,work!$B$8*$M116/2,IF(W116=work!$A$9,work!$B$9*$M116/2)))))</f>
        <v/>
      </c>
      <c r="AG116" s="8" t="str">
        <f>IF($I116&lt;&gt;work!$A$2,"",IF(X116="","",IF(X116=work!$A$7,work!$B$7*$M116/2,IF(X116=work!$A$8,work!$B$8*$M116/2,IF(X116=work!$A$9,work!$B$9*$M116/2)))))</f>
        <v/>
      </c>
      <c r="AH116" s="8" t="str">
        <f>IF($I116&lt;&gt;work!$A$2,"",IF(Y116="","",IF(Y116=work!$A$7,work!$B$7*$M116/2,IF(Y116=work!$A$8,work!$B$8*$M116/2,IF(Y116=work!$A$9,work!$B$9*$M116/2)))))</f>
        <v/>
      </c>
      <c r="AI116" s="8" t="str">
        <f>IF($I116&lt;&gt;work!$A$2,"",IF(Z116="","",IF(Z116=work!$A$7,work!$B$7*$M116/2,IF(Z116=work!$A$8,work!$B$8*$M116/2,IF(Z116=work!$A$9,work!$B$9*$M116/2)))))</f>
        <v/>
      </c>
      <c r="AJ116" s="8" t="str">
        <f>IF($I116&lt;&gt;work!$A$2,"",IF(AA116="","",IF(AA116=work!$A$7,work!$B$7*$M116/2,IF(AA116=work!$A$8,work!$B$8*$M116/2,IF(AA116=work!$A$9,work!$B$9*$M116/2)))))</f>
        <v/>
      </c>
      <c r="AK116" s="8" t="str">
        <f>IF($I116&lt;&gt;work!$A$2,"",IF(AB116="","",IF(AB116=work!$A$7,work!$B$7*$M116/2,IF(AB116=work!$A$8,work!$B$8*$M116/2,IF(AB116=work!$A$9,work!$B$9*$M116/2)))))</f>
        <v/>
      </c>
      <c r="AL116" s="8" t="str">
        <f>IF($I116&lt;&gt;work!$A$2,"",IF(AC116="","",IF(AC116=work!$A$7,work!$B$7*$M116/2,IF(AC116=work!$A$8,work!$B$8*$M116/2,IF(AC116=work!$A$9,work!$B$9*$M116/2)))))</f>
        <v/>
      </c>
      <c r="AM116" s="35" t="str">
        <f>IF($I116&lt;&gt;work!$A$2,"",IF(AD116="","",IF(AD116=work!$A$7,work!$B$7*$M116/2,IF(AD116=work!$A$8,work!$B$8*$M116/2,IF(AD116=work!$A$9,work!$B$9*$M116/2)))))</f>
        <v/>
      </c>
      <c r="AN116" s="38" t="str">
        <f>IF($I116&lt;&gt;work!$A$2,"",IF(V116="","",IF(V116=work!$A$7,work!$B$7*$Q116/2,IF(V116=work!$A$8,work!$B$8*$Q116/2,IF(V116=work!$A$9,work!$B$9*$Q116/2)))))</f>
        <v/>
      </c>
      <c r="AO116" s="8" t="str">
        <f>IF($I116&lt;&gt;work!$A$2,"",IF(W116="","",IF(W116=work!$A$7,work!$B$7*$Q116/2,IF(W116=work!$A$8,work!$B$8*$Q116/2,IF(W116=work!$A$9,work!$B$9*$Q116/2)))))</f>
        <v/>
      </c>
      <c r="AP116" s="8" t="str">
        <f>IF($I116&lt;&gt;work!$A$2,"",IF(X116="","",IF(X116=work!$A$7,work!$B$7*$Q116/2,IF(X116=work!$A$8,work!$B$8*$Q116/2,IF(X116=work!$A$9,work!$B$9*$Q116/2)))))</f>
        <v/>
      </c>
      <c r="AQ116" s="8" t="str">
        <f>IF($I116&lt;&gt;work!$A$2,"",IF(Y116="","",IF(Y116=work!$A$7,work!$B$7*$Q116/2,IF(Y116=work!$A$8,work!$B$8*$Q116/2,IF(Y116=work!$A$9,work!$B$9*$Q116/2)))))</f>
        <v/>
      </c>
      <c r="AR116" s="8" t="str">
        <f>IF($I116&lt;&gt;work!$A$2,"",IF(Z116="","",IF(Z116=work!$A$7,work!$B$7*$Q116/2,IF(Z116=work!$A$8,work!$B$8*$Q116/2,IF(Z116=work!$A$9,work!$B$9*$Q116/2)))))</f>
        <v/>
      </c>
      <c r="AS116" s="8" t="str">
        <f>IF($I116&lt;&gt;work!$A$2,"",IF(AA116="","",IF(AA116=work!$A$7,work!$B$7*$Q116/2,IF(AA116=work!$A$8,work!$B$8*$Q116/2,IF(AA116=work!$A$9,work!$B$9*$Q116/2)))))</f>
        <v/>
      </c>
      <c r="AT116" s="8" t="str">
        <f>IF($I116&lt;&gt;work!$A$2,"",IF(AB116="","",IF(AB116=work!$A$7,work!$B$7*$Q116/2,IF(AB116=work!$A$8,work!$B$8*$Q116/2,IF(AB116=work!$A$9,work!$B$9*$Q116/2)))))</f>
        <v/>
      </c>
      <c r="AU116" s="8" t="str">
        <f>IF($I116&lt;&gt;work!$A$2,"",IF(AC116="","",IF(AC116=work!$A$7,work!$B$7*$Q116/2,IF(AC116=work!$A$8,work!$B$8*$Q116/2,IF(AC116=work!$A$9,work!$B$9*$Q116/2)))))</f>
        <v/>
      </c>
      <c r="AV116" s="35" t="str">
        <f>IF($I116&lt;&gt;work!$A$2,"",IF(AD116="","",IF(AD116=work!$A$7,work!$B$7*$Q116/2,IF(AD116=work!$A$8,work!$B$8*$Q116/2,IF(AD116=work!$A$9,work!$B$9*$Q116/2)))))</f>
        <v/>
      </c>
      <c r="AW116" s="26">
        <f>COUNTIF(V116:AD116,work!$A$7)*work!$B$7+COUNTIF(V116:AD116,work!$A$8)*work!$B$8+COUNTIF(V116:AD116,work!$A$9)*work!$B$9</f>
        <v>0.8</v>
      </c>
      <c r="AX116" s="16" t="str">
        <f t="shared" si="17"/>
        <v>OK</v>
      </c>
      <c r="AY116" s="3"/>
    </row>
    <row r="117" spans="2:51" ht="19.5" customHeight="1">
      <c r="B117" s="236"/>
      <c r="C117" s="237"/>
      <c r="D117" s="236"/>
      <c r="E117" s="237"/>
      <c r="F117" s="305"/>
      <c r="G117" s="306"/>
      <c r="H117" s="131" t="s">
        <v>89</v>
      </c>
      <c r="I117" s="118"/>
      <c r="J117" s="38"/>
      <c r="K117" s="8"/>
      <c r="L117" s="8"/>
      <c r="M117" s="35">
        <v>2</v>
      </c>
      <c r="N117" s="38"/>
      <c r="O117" s="8"/>
      <c r="P117" s="8"/>
      <c r="Q117" s="35">
        <v>2</v>
      </c>
      <c r="R117" s="38">
        <f>IF($I117=work!$A$2,IF($I$21=work!$B$2,J117,IF($I$21=work!$B$3,N117,0)),0)</f>
        <v>0</v>
      </c>
      <c r="S117" s="8">
        <f>IF($I117=work!$A$2,IF($I$21=work!$B$2,K117,IF($I$21=work!$B$3,O117,0)),0)</f>
        <v>0</v>
      </c>
      <c r="T117" s="8">
        <f>IF($I117=work!$A$2,IF($I$21=work!$B$2,L117,IF($I$21=work!$B$3,P117,0)),0)</f>
        <v>0</v>
      </c>
      <c r="U117" s="35">
        <f>IF($I117=work!$A$2,IF($I$21=work!$B$2,M117,IF($I$21=work!$B$3,Q117,0)),0)</f>
        <v>0</v>
      </c>
      <c r="V117" s="38"/>
      <c r="W117" s="8"/>
      <c r="X117" s="8" t="s">
        <v>130</v>
      </c>
      <c r="Y117" s="8" t="s">
        <v>122</v>
      </c>
      <c r="Z117" s="8"/>
      <c r="AA117" s="8"/>
      <c r="AB117" s="8"/>
      <c r="AC117" s="8"/>
      <c r="AD117" s="35"/>
      <c r="AE117" s="38" t="str">
        <f>IF($I117&lt;&gt;work!$A$2,"",IF(V117="","",IF(V117=work!$A$7,work!$B$7*$M117/2,IF(V117=work!$A$8,work!$B$8*$M117/2,IF(V117=work!$A$9,work!$B$9*$M117/2)))))</f>
        <v/>
      </c>
      <c r="AF117" s="8" t="str">
        <f>IF($I117&lt;&gt;work!$A$2,"",IF(W117="","",IF(W117=work!$A$7,work!$B$7*$M117/2,IF(W117=work!$A$8,work!$B$8*$M117/2,IF(W117=work!$A$9,work!$B$9*$M117/2)))))</f>
        <v/>
      </c>
      <c r="AG117" s="8" t="str">
        <f>IF($I117&lt;&gt;work!$A$2,"",IF(X117="","",IF(X117=work!$A$7,work!$B$7*$M117/2,IF(X117=work!$A$8,work!$B$8*$M117/2,IF(X117=work!$A$9,work!$B$9*$M117/2)))))</f>
        <v/>
      </c>
      <c r="AH117" s="8" t="str">
        <f>IF($I117&lt;&gt;work!$A$2,"",IF(Y117="","",IF(Y117=work!$A$7,work!$B$7*$M117/2,IF(Y117=work!$A$8,work!$B$8*$M117/2,IF(Y117=work!$A$9,work!$B$9*$M117/2)))))</f>
        <v/>
      </c>
      <c r="AI117" s="8" t="str">
        <f>IF($I117&lt;&gt;work!$A$2,"",IF(Z117="","",IF(Z117=work!$A$7,work!$B$7*$M117/2,IF(Z117=work!$A$8,work!$B$8*$M117/2,IF(Z117=work!$A$9,work!$B$9*$M117/2)))))</f>
        <v/>
      </c>
      <c r="AJ117" s="8" t="str">
        <f>IF($I117&lt;&gt;work!$A$2,"",IF(AA117="","",IF(AA117=work!$A$7,work!$B$7*$M117/2,IF(AA117=work!$A$8,work!$B$8*$M117/2,IF(AA117=work!$A$9,work!$B$9*$M117/2)))))</f>
        <v/>
      </c>
      <c r="AK117" s="8" t="str">
        <f>IF($I117&lt;&gt;work!$A$2,"",IF(AB117="","",IF(AB117=work!$A$7,work!$B$7*$M117/2,IF(AB117=work!$A$8,work!$B$8*$M117/2,IF(AB117=work!$A$9,work!$B$9*$M117/2)))))</f>
        <v/>
      </c>
      <c r="AL117" s="8" t="str">
        <f>IF($I117&lt;&gt;work!$A$2,"",IF(AC117="","",IF(AC117=work!$A$7,work!$B$7*$M117/2,IF(AC117=work!$A$8,work!$B$8*$M117/2,IF(AC117=work!$A$9,work!$B$9*$M117/2)))))</f>
        <v/>
      </c>
      <c r="AM117" s="35" t="str">
        <f>IF($I117&lt;&gt;work!$A$2,"",IF(AD117="","",IF(AD117=work!$A$7,work!$B$7*$M117/2,IF(AD117=work!$A$8,work!$B$8*$M117/2,IF(AD117=work!$A$9,work!$B$9*$M117/2)))))</f>
        <v/>
      </c>
      <c r="AN117" s="38" t="str">
        <f>IF($I117&lt;&gt;work!$A$2,"",IF(V117="","",IF(V117=work!$A$7,work!$B$7*$Q117/2,IF(V117=work!$A$8,work!$B$8*$Q117/2,IF(V117=work!$A$9,work!$B$9*$Q117/2)))))</f>
        <v/>
      </c>
      <c r="AO117" s="8" t="str">
        <f>IF($I117&lt;&gt;work!$A$2,"",IF(W117="","",IF(W117=work!$A$7,work!$B$7*$Q117/2,IF(W117=work!$A$8,work!$B$8*$Q117/2,IF(W117=work!$A$9,work!$B$9*$Q117/2)))))</f>
        <v/>
      </c>
      <c r="AP117" s="8" t="str">
        <f>IF($I117&lt;&gt;work!$A$2,"",IF(X117="","",IF(X117=work!$A$7,work!$B$7*$Q117/2,IF(X117=work!$A$8,work!$B$8*$Q117/2,IF(X117=work!$A$9,work!$B$9*$Q117/2)))))</f>
        <v/>
      </c>
      <c r="AQ117" s="8" t="str">
        <f>IF($I117&lt;&gt;work!$A$2,"",IF(Y117="","",IF(Y117=work!$A$7,work!$B$7*$Q117/2,IF(Y117=work!$A$8,work!$B$8*$Q117/2,IF(Y117=work!$A$9,work!$B$9*$Q117/2)))))</f>
        <v/>
      </c>
      <c r="AR117" s="8" t="str">
        <f>IF($I117&lt;&gt;work!$A$2,"",IF(Z117="","",IF(Z117=work!$A$7,work!$B$7*$Q117/2,IF(Z117=work!$A$8,work!$B$8*$Q117/2,IF(Z117=work!$A$9,work!$B$9*$Q117/2)))))</f>
        <v/>
      </c>
      <c r="AS117" s="8" t="str">
        <f>IF($I117&lt;&gt;work!$A$2,"",IF(AA117="","",IF(AA117=work!$A$7,work!$B$7*$Q117/2,IF(AA117=work!$A$8,work!$B$8*$Q117/2,IF(AA117=work!$A$9,work!$B$9*$Q117/2)))))</f>
        <v/>
      </c>
      <c r="AT117" s="8" t="str">
        <f>IF($I117&lt;&gt;work!$A$2,"",IF(AB117="","",IF(AB117=work!$A$7,work!$B$7*$Q117/2,IF(AB117=work!$A$8,work!$B$8*$Q117/2,IF(AB117=work!$A$9,work!$B$9*$Q117/2)))))</f>
        <v/>
      </c>
      <c r="AU117" s="8" t="str">
        <f>IF($I117&lt;&gt;work!$A$2,"",IF(AC117="","",IF(AC117=work!$A$7,work!$B$7*$Q117/2,IF(AC117=work!$A$8,work!$B$8*$Q117/2,IF(AC117=work!$A$9,work!$B$9*$Q117/2)))))</f>
        <v/>
      </c>
      <c r="AV117" s="35" t="str">
        <f>IF($I117&lt;&gt;work!$A$2,"",IF(AD117="","",IF(AD117=work!$A$7,work!$B$7*$Q117/2,IF(AD117=work!$A$8,work!$B$8*$Q117/2,IF(AD117=work!$A$9,work!$B$9*$Q117/2)))))</f>
        <v/>
      </c>
      <c r="AW117" s="26">
        <f>COUNTIF(V117:AD117,work!$A$7)*work!$B$7+COUNTIF(V117:AD117,work!$A$8)*work!$B$8+COUNTIF(V117:AD117,work!$A$9)*work!$B$9</f>
        <v>0.8</v>
      </c>
      <c r="AX117" s="16" t="str">
        <f t="shared" si="17"/>
        <v>OK</v>
      </c>
    </row>
    <row r="118" spans="2:51" ht="19.5" customHeight="1">
      <c r="B118" s="236"/>
      <c r="C118" s="237"/>
      <c r="D118" s="236"/>
      <c r="E118" s="237"/>
      <c r="F118" s="305"/>
      <c r="G118" s="306"/>
      <c r="H118" s="131" t="s">
        <v>90</v>
      </c>
      <c r="I118" s="118"/>
      <c r="J118" s="38"/>
      <c r="K118" s="8"/>
      <c r="L118" s="8"/>
      <c r="M118" s="35">
        <v>2</v>
      </c>
      <c r="N118" s="38"/>
      <c r="O118" s="8"/>
      <c r="P118" s="8"/>
      <c r="Q118" s="35">
        <v>2</v>
      </c>
      <c r="R118" s="38">
        <f>IF($I118=work!$A$2,IF($I$21=work!$B$2,J118,IF($I$21=work!$B$3,N118,0)),0)</f>
        <v>0</v>
      </c>
      <c r="S118" s="8">
        <f>IF($I118=work!$A$2,IF($I$21=work!$B$2,K118,IF($I$21=work!$B$3,O118,0)),0)</f>
        <v>0</v>
      </c>
      <c r="T118" s="8">
        <f>IF($I118=work!$A$2,IF($I$21=work!$B$2,L118,IF($I$21=work!$B$3,P118,0)),0)</f>
        <v>0</v>
      </c>
      <c r="U118" s="35">
        <f>IF($I118=work!$A$2,IF($I$21=work!$B$2,M118,IF($I$21=work!$B$3,Q118,0)),0)</f>
        <v>0</v>
      </c>
      <c r="V118" s="38"/>
      <c r="W118" s="8"/>
      <c r="X118" s="8" t="s">
        <v>130</v>
      </c>
      <c r="Y118" s="8" t="s">
        <v>122</v>
      </c>
      <c r="Z118" s="8"/>
      <c r="AA118" s="8"/>
      <c r="AB118" s="8"/>
      <c r="AC118" s="8"/>
      <c r="AD118" s="35"/>
      <c r="AE118" s="38" t="str">
        <f>IF($I118&lt;&gt;work!$A$2,"",IF(V118="","",IF(V118=work!$A$7,work!$B$7*$M118/2,IF(V118=work!$A$8,work!$B$8*$M118/2,IF(V118=work!$A$9,work!$B$9*$M118/2)))))</f>
        <v/>
      </c>
      <c r="AF118" s="8" t="str">
        <f>IF($I118&lt;&gt;work!$A$2,"",IF(W118="","",IF(W118=work!$A$7,work!$B$7*$M118/2,IF(W118=work!$A$8,work!$B$8*$M118/2,IF(W118=work!$A$9,work!$B$9*$M118/2)))))</f>
        <v/>
      </c>
      <c r="AG118" s="8" t="str">
        <f>IF($I118&lt;&gt;work!$A$2,"",IF(X118="","",IF(X118=work!$A$7,work!$B$7*$M118/2,IF(X118=work!$A$8,work!$B$8*$M118/2,IF(X118=work!$A$9,work!$B$9*$M118/2)))))</f>
        <v/>
      </c>
      <c r="AH118" s="8" t="str">
        <f>IF($I118&lt;&gt;work!$A$2,"",IF(Y118="","",IF(Y118=work!$A$7,work!$B$7*$M118/2,IF(Y118=work!$A$8,work!$B$8*$M118/2,IF(Y118=work!$A$9,work!$B$9*$M118/2)))))</f>
        <v/>
      </c>
      <c r="AI118" s="8" t="str">
        <f>IF($I118&lt;&gt;work!$A$2,"",IF(Z118="","",IF(Z118=work!$A$7,work!$B$7*$M118/2,IF(Z118=work!$A$8,work!$B$8*$M118/2,IF(Z118=work!$A$9,work!$B$9*$M118/2)))))</f>
        <v/>
      </c>
      <c r="AJ118" s="8" t="str">
        <f>IF($I118&lt;&gt;work!$A$2,"",IF(AA118="","",IF(AA118=work!$A$7,work!$B$7*$M118/2,IF(AA118=work!$A$8,work!$B$8*$M118/2,IF(AA118=work!$A$9,work!$B$9*$M118/2)))))</f>
        <v/>
      </c>
      <c r="AK118" s="8" t="str">
        <f>IF($I118&lt;&gt;work!$A$2,"",IF(AB118="","",IF(AB118=work!$A$7,work!$B$7*$M118/2,IF(AB118=work!$A$8,work!$B$8*$M118/2,IF(AB118=work!$A$9,work!$B$9*$M118/2)))))</f>
        <v/>
      </c>
      <c r="AL118" s="8" t="str">
        <f>IF($I118&lt;&gt;work!$A$2,"",IF(AC118="","",IF(AC118=work!$A$7,work!$B$7*$M118/2,IF(AC118=work!$A$8,work!$B$8*$M118/2,IF(AC118=work!$A$9,work!$B$9*$M118/2)))))</f>
        <v/>
      </c>
      <c r="AM118" s="35" t="str">
        <f>IF($I118&lt;&gt;work!$A$2,"",IF(AD118="","",IF(AD118=work!$A$7,work!$B$7*$M118/2,IF(AD118=work!$A$8,work!$B$8*$M118/2,IF(AD118=work!$A$9,work!$B$9*$M118/2)))))</f>
        <v/>
      </c>
      <c r="AN118" s="38" t="str">
        <f>IF($I118&lt;&gt;work!$A$2,"",IF(V118="","",IF(V118=work!$A$7,work!$B$7*$Q118/2,IF(V118=work!$A$8,work!$B$8*$Q118/2,IF(V118=work!$A$9,work!$B$9*$Q118/2)))))</f>
        <v/>
      </c>
      <c r="AO118" s="8" t="str">
        <f>IF($I118&lt;&gt;work!$A$2,"",IF(W118="","",IF(W118=work!$A$7,work!$B$7*$Q118/2,IF(W118=work!$A$8,work!$B$8*$Q118/2,IF(W118=work!$A$9,work!$B$9*$Q118/2)))))</f>
        <v/>
      </c>
      <c r="AP118" s="8" t="str">
        <f>IF($I118&lt;&gt;work!$A$2,"",IF(X118="","",IF(X118=work!$A$7,work!$B$7*$Q118/2,IF(X118=work!$A$8,work!$B$8*$Q118/2,IF(X118=work!$A$9,work!$B$9*$Q118/2)))))</f>
        <v/>
      </c>
      <c r="AQ118" s="8" t="str">
        <f>IF($I118&lt;&gt;work!$A$2,"",IF(Y118="","",IF(Y118=work!$A$7,work!$B$7*$Q118/2,IF(Y118=work!$A$8,work!$B$8*$Q118/2,IF(Y118=work!$A$9,work!$B$9*$Q118/2)))))</f>
        <v/>
      </c>
      <c r="AR118" s="8" t="str">
        <f>IF($I118&lt;&gt;work!$A$2,"",IF(Z118="","",IF(Z118=work!$A$7,work!$B$7*$Q118/2,IF(Z118=work!$A$8,work!$B$8*$Q118/2,IF(Z118=work!$A$9,work!$B$9*$Q118/2)))))</f>
        <v/>
      </c>
      <c r="AS118" s="8" t="str">
        <f>IF($I118&lt;&gt;work!$A$2,"",IF(AA118="","",IF(AA118=work!$A$7,work!$B$7*$Q118/2,IF(AA118=work!$A$8,work!$B$8*$Q118/2,IF(AA118=work!$A$9,work!$B$9*$Q118/2)))))</f>
        <v/>
      </c>
      <c r="AT118" s="8" t="str">
        <f>IF($I118&lt;&gt;work!$A$2,"",IF(AB118="","",IF(AB118=work!$A$7,work!$B$7*$Q118/2,IF(AB118=work!$A$8,work!$B$8*$Q118/2,IF(AB118=work!$A$9,work!$B$9*$Q118/2)))))</f>
        <v/>
      </c>
      <c r="AU118" s="8" t="str">
        <f>IF($I118&lt;&gt;work!$A$2,"",IF(AC118="","",IF(AC118=work!$A$7,work!$B$7*$Q118/2,IF(AC118=work!$A$8,work!$B$8*$Q118/2,IF(AC118=work!$A$9,work!$B$9*$Q118/2)))))</f>
        <v/>
      </c>
      <c r="AV118" s="35" t="str">
        <f>IF($I118&lt;&gt;work!$A$2,"",IF(AD118="","",IF(AD118=work!$A$7,work!$B$7*$Q118/2,IF(AD118=work!$A$8,work!$B$8*$Q118/2,IF(AD118=work!$A$9,work!$B$9*$Q118/2)))))</f>
        <v/>
      </c>
      <c r="AW118" s="26">
        <f>COUNTIF(V118:AD118,work!$A$7)*work!$B$7+COUNTIF(V118:AD118,work!$A$8)*work!$B$8+COUNTIF(V118:AD118,work!$A$9)*work!$B$9</f>
        <v>0.8</v>
      </c>
      <c r="AX118" s="16" t="str">
        <f t="shared" si="17"/>
        <v>OK</v>
      </c>
    </row>
    <row r="119" spans="2:51" ht="19.5" customHeight="1">
      <c r="B119" s="236"/>
      <c r="C119" s="237"/>
      <c r="D119" s="236"/>
      <c r="E119" s="237"/>
      <c r="F119" s="305"/>
      <c r="G119" s="306"/>
      <c r="H119" s="131" t="s">
        <v>91</v>
      </c>
      <c r="I119" s="118"/>
      <c r="J119" s="38"/>
      <c r="K119" s="8"/>
      <c r="L119" s="8"/>
      <c r="M119" s="35">
        <v>2</v>
      </c>
      <c r="N119" s="38"/>
      <c r="O119" s="8"/>
      <c r="P119" s="8"/>
      <c r="Q119" s="35">
        <v>2</v>
      </c>
      <c r="R119" s="38">
        <f>IF($I119=work!$A$2,IF($I$21=work!$B$2,J119,IF($I$21=work!$B$3,N119,0)),0)</f>
        <v>0</v>
      </c>
      <c r="S119" s="8">
        <f>IF($I119=work!$A$2,IF($I$21=work!$B$2,K119,IF($I$21=work!$B$3,O119,0)),0)</f>
        <v>0</v>
      </c>
      <c r="T119" s="8">
        <f>IF($I119=work!$A$2,IF($I$21=work!$B$2,L119,IF($I$21=work!$B$3,P119,0)),0)</f>
        <v>0</v>
      </c>
      <c r="U119" s="35">
        <f>IF($I119=work!$A$2,IF($I$21=work!$B$2,M119,IF($I$21=work!$B$3,Q119,0)),0)</f>
        <v>0</v>
      </c>
      <c r="V119" s="38"/>
      <c r="W119" s="8"/>
      <c r="X119" s="8" t="s">
        <v>130</v>
      </c>
      <c r="Y119" s="8" t="s">
        <v>122</v>
      </c>
      <c r="Z119" s="8"/>
      <c r="AA119" s="8"/>
      <c r="AB119" s="8"/>
      <c r="AC119" s="8"/>
      <c r="AD119" s="35"/>
      <c r="AE119" s="38" t="str">
        <f>IF($I119&lt;&gt;work!$A$2,"",IF(V119="","",IF(V119=work!$A$7,work!$B$7*$M119/2,IF(V119=work!$A$8,work!$B$8*$M119/2,IF(V119=work!$A$9,work!$B$9*$M119/2)))))</f>
        <v/>
      </c>
      <c r="AF119" s="8" t="str">
        <f>IF($I119&lt;&gt;work!$A$2,"",IF(W119="","",IF(W119=work!$A$7,work!$B$7*$M119/2,IF(W119=work!$A$8,work!$B$8*$M119/2,IF(W119=work!$A$9,work!$B$9*$M119/2)))))</f>
        <v/>
      </c>
      <c r="AG119" s="8" t="str">
        <f>IF($I119&lt;&gt;work!$A$2,"",IF(X119="","",IF(X119=work!$A$7,work!$B$7*$M119/2,IF(X119=work!$A$8,work!$B$8*$M119/2,IF(X119=work!$A$9,work!$B$9*$M119/2)))))</f>
        <v/>
      </c>
      <c r="AH119" s="8" t="str">
        <f>IF($I119&lt;&gt;work!$A$2,"",IF(Y119="","",IF(Y119=work!$A$7,work!$B$7*$M119/2,IF(Y119=work!$A$8,work!$B$8*$M119/2,IF(Y119=work!$A$9,work!$B$9*$M119/2)))))</f>
        <v/>
      </c>
      <c r="AI119" s="8" t="str">
        <f>IF($I119&lt;&gt;work!$A$2,"",IF(Z119="","",IF(Z119=work!$A$7,work!$B$7*$M119/2,IF(Z119=work!$A$8,work!$B$8*$M119/2,IF(Z119=work!$A$9,work!$B$9*$M119/2)))))</f>
        <v/>
      </c>
      <c r="AJ119" s="8" t="str">
        <f>IF($I119&lt;&gt;work!$A$2,"",IF(AA119="","",IF(AA119=work!$A$7,work!$B$7*$M119/2,IF(AA119=work!$A$8,work!$B$8*$M119/2,IF(AA119=work!$A$9,work!$B$9*$M119/2)))))</f>
        <v/>
      </c>
      <c r="AK119" s="8" t="str">
        <f>IF($I119&lt;&gt;work!$A$2,"",IF(AB119="","",IF(AB119=work!$A$7,work!$B$7*$M119/2,IF(AB119=work!$A$8,work!$B$8*$M119/2,IF(AB119=work!$A$9,work!$B$9*$M119/2)))))</f>
        <v/>
      </c>
      <c r="AL119" s="8" t="str">
        <f>IF($I119&lt;&gt;work!$A$2,"",IF(AC119="","",IF(AC119=work!$A$7,work!$B$7*$M119/2,IF(AC119=work!$A$8,work!$B$8*$M119/2,IF(AC119=work!$A$9,work!$B$9*$M119/2)))))</f>
        <v/>
      </c>
      <c r="AM119" s="35" t="str">
        <f>IF($I119&lt;&gt;work!$A$2,"",IF(AD119="","",IF(AD119=work!$A$7,work!$B$7*$M119/2,IF(AD119=work!$A$8,work!$B$8*$M119/2,IF(AD119=work!$A$9,work!$B$9*$M119/2)))))</f>
        <v/>
      </c>
      <c r="AN119" s="38" t="str">
        <f>IF($I119&lt;&gt;work!$A$2,"",IF(V119="","",IF(V119=work!$A$7,work!$B$7*$Q119/2,IF(V119=work!$A$8,work!$B$8*$Q119/2,IF(V119=work!$A$9,work!$B$9*$Q119/2)))))</f>
        <v/>
      </c>
      <c r="AO119" s="8" t="str">
        <f>IF($I119&lt;&gt;work!$A$2,"",IF(W119="","",IF(W119=work!$A$7,work!$B$7*$Q119/2,IF(W119=work!$A$8,work!$B$8*$Q119/2,IF(W119=work!$A$9,work!$B$9*$Q119/2)))))</f>
        <v/>
      </c>
      <c r="AP119" s="8" t="str">
        <f>IF($I119&lt;&gt;work!$A$2,"",IF(X119="","",IF(X119=work!$A$7,work!$B$7*$Q119/2,IF(X119=work!$A$8,work!$B$8*$Q119/2,IF(X119=work!$A$9,work!$B$9*$Q119/2)))))</f>
        <v/>
      </c>
      <c r="AQ119" s="8" t="str">
        <f>IF($I119&lt;&gt;work!$A$2,"",IF(Y119="","",IF(Y119=work!$A$7,work!$B$7*$Q119/2,IF(Y119=work!$A$8,work!$B$8*$Q119/2,IF(Y119=work!$A$9,work!$B$9*$Q119/2)))))</f>
        <v/>
      </c>
      <c r="AR119" s="8" t="str">
        <f>IF($I119&lt;&gt;work!$A$2,"",IF(Z119="","",IF(Z119=work!$A$7,work!$B$7*$Q119/2,IF(Z119=work!$A$8,work!$B$8*$Q119/2,IF(Z119=work!$A$9,work!$B$9*$Q119/2)))))</f>
        <v/>
      </c>
      <c r="AS119" s="8" t="str">
        <f>IF($I119&lt;&gt;work!$A$2,"",IF(AA119="","",IF(AA119=work!$A$7,work!$B$7*$Q119/2,IF(AA119=work!$A$8,work!$B$8*$Q119/2,IF(AA119=work!$A$9,work!$B$9*$Q119/2)))))</f>
        <v/>
      </c>
      <c r="AT119" s="8" t="str">
        <f>IF($I119&lt;&gt;work!$A$2,"",IF(AB119="","",IF(AB119=work!$A$7,work!$B$7*$Q119/2,IF(AB119=work!$A$8,work!$B$8*$Q119/2,IF(AB119=work!$A$9,work!$B$9*$Q119/2)))))</f>
        <v/>
      </c>
      <c r="AU119" s="8" t="str">
        <f>IF($I119&lt;&gt;work!$A$2,"",IF(AC119="","",IF(AC119=work!$A$7,work!$B$7*$Q119/2,IF(AC119=work!$A$8,work!$B$8*$Q119/2,IF(AC119=work!$A$9,work!$B$9*$Q119/2)))))</f>
        <v/>
      </c>
      <c r="AV119" s="35" t="str">
        <f>IF($I119&lt;&gt;work!$A$2,"",IF(AD119="","",IF(AD119=work!$A$7,work!$B$7*$Q119/2,IF(AD119=work!$A$8,work!$B$8*$Q119/2,IF(AD119=work!$A$9,work!$B$9*$Q119/2)))))</f>
        <v/>
      </c>
      <c r="AW119" s="26">
        <f>COUNTIF(V119:AD119,work!$A$7)*work!$B$7+COUNTIF(V119:AD119,work!$A$8)*work!$B$8+COUNTIF(V119:AD119,work!$A$9)*work!$B$9</f>
        <v>0.8</v>
      </c>
      <c r="AX119" s="16" t="str">
        <f t="shared" si="17"/>
        <v>OK</v>
      </c>
    </row>
    <row r="120" spans="2:51" ht="19.5" customHeight="1">
      <c r="B120" s="236"/>
      <c r="C120" s="237"/>
      <c r="D120" s="236"/>
      <c r="E120" s="237"/>
      <c r="F120" s="305"/>
      <c r="G120" s="306"/>
      <c r="H120" s="131" t="s">
        <v>92</v>
      </c>
      <c r="I120" s="118"/>
      <c r="J120" s="38"/>
      <c r="K120" s="8"/>
      <c r="L120" s="8"/>
      <c r="M120" s="35">
        <v>2</v>
      </c>
      <c r="N120" s="38"/>
      <c r="O120" s="8"/>
      <c r="P120" s="8"/>
      <c r="Q120" s="35">
        <v>2</v>
      </c>
      <c r="R120" s="38">
        <f>IF($I120=work!$A$2,IF($I$21=work!$B$2,J120,IF($I$21=work!$B$3,N120,0)),0)</f>
        <v>0</v>
      </c>
      <c r="S120" s="8">
        <f>IF($I120=work!$A$2,IF($I$21=work!$B$2,K120,IF($I$21=work!$B$3,O120,0)),0)</f>
        <v>0</v>
      </c>
      <c r="T120" s="8">
        <f>IF($I120=work!$A$2,IF($I$21=work!$B$2,L120,IF($I$21=work!$B$3,P120,0)),0)</f>
        <v>0</v>
      </c>
      <c r="U120" s="35">
        <f>IF($I120=work!$A$2,IF($I$21=work!$B$2,M120,IF($I$21=work!$B$3,Q120,0)),0)</f>
        <v>0</v>
      </c>
      <c r="V120" s="38"/>
      <c r="W120" s="8"/>
      <c r="X120" s="8" t="s">
        <v>130</v>
      </c>
      <c r="Y120" s="8" t="s">
        <v>122</v>
      </c>
      <c r="Z120" s="8"/>
      <c r="AA120" s="8"/>
      <c r="AB120" s="8"/>
      <c r="AC120" s="8"/>
      <c r="AD120" s="35"/>
      <c r="AE120" s="38" t="str">
        <f>IF($I120&lt;&gt;work!$A$2,"",IF(V120="","",IF(V120=work!$A$7,work!$B$7*$M120/2,IF(V120=work!$A$8,work!$B$8*$M120/2,IF(V120=work!$A$9,work!$B$9*$M120/2)))))</f>
        <v/>
      </c>
      <c r="AF120" s="8" t="str">
        <f>IF($I120&lt;&gt;work!$A$2,"",IF(W120="","",IF(W120=work!$A$7,work!$B$7*$M120/2,IF(W120=work!$A$8,work!$B$8*$M120/2,IF(W120=work!$A$9,work!$B$9*$M120/2)))))</f>
        <v/>
      </c>
      <c r="AG120" s="8" t="str">
        <f>IF($I120&lt;&gt;work!$A$2,"",IF(X120="","",IF(X120=work!$A$7,work!$B$7*$M120/2,IF(X120=work!$A$8,work!$B$8*$M120/2,IF(X120=work!$A$9,work!$B$9*$M120/2)))))</f>
        <v/>
      </c>
      <c r="AH120" s="8" t="str">
        <f>IF($I120&lt;&gt;work!$A$2,"",IF(Y120="","",IF(Y120=work!$A$7,work!$B$7*$M120/2,IF(Y120=work!$A$8,work!$B$8*$M120/2,IF(Y120=work!$A$9,work!$B$9*$M120/2)))))</f>
        <v/>
      </c>
      <c r="AI120" s="8" t="str">
        <f>IF($I120&lt;&gt;work!$A$2,"",IF(Z120="","",IF(Z120=work!$A$7,work!$B$7*$M120/2,IF(Z120=work!$A$8,work!$B$8*$M120/2,IF(Z120=work!$A$9,work!$B$9*$M120/2)))))</f>
        <v/>
      </c>
      <c r="AJ120" s="8" t="str">
        <f>IF($I120&lt;&gt;work!$A$2,"",IF(AA120="","",IF(AA120=work!$A$7,work!$B$7*$M120/2,IF(AA120=work!$A$8,work!$B$8*$M120/2,IF(AA120=work!$A$9,work!$B$9*$M120/2)))))</f>
        <v/>
      </c>
      <c r="AK120" s="8" t="str">
        <f>IF($I120&lt;&gt;work!$A$2,"",IF(AB120="","",IF(AB120=work!$A$7,work!$B$7*$M120/2,IF(AB120=work!$A$8,work!$B$8*$M120/2,IF(AB120=work!$A$9,work!$B$9*$M120/2)))))</f>
        <v/>
      </c>
      <c r="AL120" s="8" t="str">
        <f>IF($I120&lt;&gt;work!$A$2,"",IF(AC120="","",IF(AC120=work!$A$7,work!$B$7*$M120/2,IF(AC120=work!$A$8,work!$B$8*$M120/2,IF(AC120=work!$A$9,work!$B$9*$M120/2)))))</f>
        <v/>
      </c>
      <c r="AM120" s="35" t="str">
        <f>IF($I120&lt;&gt;work!$A$2,"",IF(AD120="","",IF(AD120=work!$A$7,work!$B$7*$M120/2,IF(AD120=work!$A$8,work!$B$8*$M120/2,IF(AD120=work!$A$9,work!$B$9*$M120/2)))))</f>
        <v/>
      </c>
      <c r="AN120" s="38" t="str">
        <f>IF($I120&lt;&gt;work!$A$2,"",IF(V120="","",IF(V120=work!$A$7,work!$B$7*$Q120/2,IF(V120=work!$A$8,work!$B$8*$Q120/2,IF(V120=work!$A$9,work!$B$9*$Q120/2)))))</f>
        <v/>
      </c>
      <c r="AO120" s="8" t="str">
        <f>IF($I120&lt;&gt;work!$A$2,"",IF(W120="","",IF(W120=work!$A$7,work!$B$7*$Q120/2,IF(W120=work!$A$8,work!$B$8*$Q120/2,IF(W120=work!$A$9,work!$B$9*$Q120/2)))))</f>
        <v/>
      </c>
      <c r="AP120" s="8" t="str">
        <f>IF($I120&lt;&gt;work!$A$2,"",IF(X120="","",IF(X120=work!$A$7,work!$B$7*$Q120/2,IF(X120=work!$A$8,work!$B$8*$Q120/2,IF(X120=work!$A$9,work!$B$9*$Q120/2)))))</f>
        <v/>
      </c>
      <c r="AQ120" s="8" t="str">
        <f>IF($I120&lt;&gt;work!$A$2,"",IF(Y120="","",IF(Y120=work!$A$7,work!$B$7*$Q120/2,IF(Y120=work!$A$8,work!$B$8*$Q120/2,IF(Y120=work!$A$9,work!$B$9*$Q120/2)))))</f>
        <v/>
      </c>
      <c r="AR120" s="8" t="str">
        <f>IF($I120&lt;&gt;work!$A$2,"",IF(Z120="","",IF(Z120=work!$A$7,work!$B$7*$Q120/2,IF(Z120=work!$A$8,work!$B$8*$Q120/2,IF(Z120=work!$A$9,work!$B$9*$Q120/2)))))</f>
        <v/>
      </c>
      <c r="AS120" s="8" t="str">
        <f>IF($I120&lt;&gt;work!$A$2,"",IF(AA120="","",IF(AA120=work!$A$7,work!$B$7*$Q120/2,IF(AA120=work!$A$8,work!$B$8*$Q120/2,IF(AA120=work!$A$9,work!$B$9*$Q120/2)))))</f>
        <v/>
      </c>
      <c r="AT120" s="8" t="str">
        <f>IF($I120&lt;&gt;work!$A$2,"",IF(AB120="","",IF(AB120=work!$A$7,work!$B$7*$Q120/2,IF(AB120=work!$A$8,work!$B$8*$Q120/2,IF(AB120=work!$A$9,work!$B$9*$Q120/2)))))</f>
        <v/>
      </c>
      <c r="AU120" s="8" t="str">
        <f>IF($I120&lt;&gt;work!$A$2,"",IF(AC120="","",IF(AC120=work!$A$7,work!$B$7*$Q120/2,IF(AC120=work!$A$8,work!$B$8*$Q120/2,IF(AC120=work!$A$9,work!$B$9*$Q120/2)))))</f>
        <v/>
      </c>
      <c r="AV120" s="35" t="str">
        <f>IF($I120&lt;&gt;work!$A$2,"",IF(AD120="","",IF(AD120=work!$A$7,work!$B$7*$Q120/2,IF(AD120=work!$A$8,work!$B$8*$Q120/2,IF(AD120=work!$A$9,work!$B$9*$Q120/2)))))</f>
        <v/>
      </c>
      <c r="AW120" s="26">
        <f>COUNTIF(V120:AD120,work!$A$7)*work!$B$7+COUNTIF(V120:AD120,work!$A$8)*work!$B$8+COUNTIF(V120:AD120,work!$A$9)*work!$B$9</f>
        <v>0.8</v>
      </c>
      <c r="AX120" s="16" t="str">
        <f t="shared" si="17"/>
        <v>OK</v>
      </c>
    </row>
    <row r="121" spans="2:51" ht="19.5" customHeight="1">
      <c r="B121" s="236"/>
      <c r="C121" s="237"/>
      <c r="D121" s="236"/>
      <c r="E121" s="237"/>
      <c r="F121" s="305"/>
      <c r="G121" s="306"/>
      <c r="H121" s="131" t="s">
        <v>93</v>
      </c>
      <c r="I121" s="118"/>
      <c r="J121" s="38"/>
      <c r="K121" s="8"/>
      <c r="L121" s="8"/>
      <c r="M121" s="35">
        <v>2</v>
      </c>
      <c r="N121" s="38"/>
      <c r="O121" s="8"/>
      <c r="P121" s="8"/>
      <c r="Q121" s="35">
        <v>2</v>
      </c>
      <c r="R121" s="38">
        <f>IF($I121=work!$A$2,IF($I$21=work!$B$2,J121,IF($I$21=work!$B$3,N121,0)),0)</f>
        <v>0</v>
      </c>
      <c r="S121" s="8">
        <f>IF($I121=work!$A$2,IF($I$21=work!$B$2,K121,IF($I$21=work!$B$3,O121,0)),0)</f>
        <v>0</v>
      </c>
      <c r="T121" s="8">
        <f>IF($I121=work!$A$2,IF($I$21=work!$B$2,L121,IF($I$21=work!$B$3,P121,0)),0)</f>
        <v>0</v>
      </c>
      <c r="U121" s="35">
        <f>IF($I121=work!$A$2,IF($I$21=work!$B$2,M121,IF($I$21=work!$B$3,Q121,0)),0)</f>
        <v>0</v>
      </c>
      <c r="V121" s="38"/>
      <c r="W121" s="8"/>
      <c r="X121" s="8" t="s">
        <v>130</v>
      </c>
      <c r="Y121" s="8" t="s">
        <v>122</v>
      </c>
      <c r="Z121" s="8"/>
      <c r="AA121" s="8"/>
      <c r="AB121" s="8"/>
      <c r="AC121" s="8"/>
      <c r="AD121" s="35"/>
      <c r="AE121" s="38" t="str">
        <f>IF($I121&lt;&gt;work!$A$2,"",IF(V121="","",IF(V121=work!$A$7,work!$B$7*$M121/2,IF(V121=work!$A$8,work!$B$8*$M121/2,IF(V121=work!$A$9,work!$B$9*$M121/2)))))</f>
        <v/>
      </c>
      <c r="AF121" s="8" t="str">
        <f>IF($I121&lt;&gt;work!$A$2,"",IF(W121="","",IF(W121=work!$A$7,work!$B$7*$M121/2,IF(W121=work!$A$8,work!$B$8*$M121/2,IF(W121=work!$A$9,work!$B$9*$M121/2)))))</f>
        <v/>
      </c>
      <c r="AG121" s="8" t="str">
        <f>IF($I121&lt;&gt;work!$A$2,"",IF(X121="","",IF(X121=work!$A$7,work!$B$7*$M121/2,IF(X121=work!$A$8,work!$B$8*$M121/2,IF(X121=work!$A$9,work!$B$9*$M121/2)))))</f>
        <v/>
      </c>
      <c r="AH121" s="8" t="str">
        <f>IF($I121&lt;&gt;work!$A$2,"",IF(Y121="","",IF(Y121=work!$A$7,work!$B$7*$M121/2,IF(Y121=work!$A$8,work!$B$8*$M121/2,IF(Y121=work!$A$9,work!$B$9*$M121/2)))))</f>
        <v/>
      </c>
      <c r="AI121" s="8" t="str">
        <f>IF($I121&lt;&gt;work!$A$2,"",IF(Z121="","",IF(Z121=work!$A$7,work!$B$7*$M121/2,IF(Z121=work!$A$8,work!$B$8*$M121/2,IF(Z121=work!$A$9,work!$B$9*$M121/2)))))</f>
        <v/>
      </c>
      <c r="AJ121" s="8" t="str">
        <f>IF($I121&lt;&gt;work!$A$2,"",IF(AA121="","",IF(AA121=work!$A$7,work!$B$7*$M121/2,IF(AA121=work!$A$8,work!$B$8*$M121/2,IF(AA121=work!$A$9,work!$B$9*$M121/2)))))</f>
        <v/>
      </c>
      <c r="AK121" s="8" t="str">
        <f>IF($I121&lt;&gt;work!$A$2,"",IF(AB121="","",IF(AB121=work!$A$7,work!$B$7*$M121/2,IF(AB121=work!$A$8,work!$B$8*$M121/2,IF(AB121=work!$A$9,work!$B$9*$M121/2)))))</f>
        <v/>
      </c>
      <c r="AL121" s="8" t="str">
        <f>IF($I121&lt;&gt;work!$A$2,"",IF(AC121="","",IF(AC121=work!$A$7,work!$B$7*$M121/2,IF(AC121=work!$A$8,work!$B$8*$M121/2,IF(AC121=work!$A$9,work!$B$9*$M121/2)))))</f>
        <v/>
      </c>
      <c r="AM121" s="35" t="str">
        <f>IF($I121&lt;&gt;work!$A$2,"",IF(AD121="","",IF(AD121=work!$A$7,work!$B$7*$M121/2,IF(AD121=work!$A$8,work!$B$8*$M121/2,IF(AD121=work!$A$9,work!$B$9*$M121/2)))))</f>
        <v/>
      </c>
      <c r="AN121" s="38" t="str">
        <f>IF($I121&lt;&gt;work!$A$2,"",IF(V121="","",IF(V121=work!$A$7,work!$B$7*$Q121/2,IF(V121=work!$A$8,work!$B$8*$Q121/2,IF(V121=work!$A$9,work!$B$9*$Q121/2)))))</f>
        <v/>
      </c>
      <c r="AO121" s="8" t="str">
        <f>IF($I121&lt;&gt;work!$A$2,"",IF(W121="","",IF(W121=work!$A$7,work!$B$7*$Q121/2,IF(W121=work!$A$8,work!$B$8*$Q121/2,IF(W121=work!$A$9,work!$B$9*$Q121/2)))))</f>
        <v/>
      </c>
      <c r="AP121" s="8" t="str">
        <f>IF($I121&lt;&gt;work!$A$2,"",IF(X121="","",IF(X121=work!$A$7,work!$B$7*$Q121/2,IF(X121=work!$A$8,work!$B$8*$Q121/2,IF(X121=work!$A$9,work!$B$9*$Q121/2)))))</f>
        <v/>
      </c>
      <c r="AQ121" s="8" t="str">
        <f>IF($I121&lt;&gt;work!$A$2,"",IF(Y121="","",IF(Y121=work!$A$7,work!$B$7*$Q121/2,IF(Y121=work!$A$8,work!$B$8*$Q121/2,IF(Y121=work!$A$9,work!$B$9*$Q121/2)))))</f>
        <v/>
      </c>
      <c r="AR121" s="8" t="str">
        <f>IF($I121&lt;&gt;work!$A$2,"",IF(Z121="","",IF(Z121=work!$A$7,work!$B$7*$Q121/2,IF(Z121=work!$A$8,work!$B$8*$Q121/2,IF(Z121=work!$A$9,work!$B$9*$Q121/2)))))</f>
        <v/>
      </c>
      <c r="AS121" s="8" t="str">
        <f>IF($I121&lt;&gt;work!$A$2,"",IF(AA121="","",IF(AA121=work!$A$7,work!$B$7*$Q121/2,IF(AA121=work!$A$8,work!$B$8*$Q121/2,IF(AA121=work!$A$9,work!$B$9*$Q121/2)))))</f>
        <v/>
      </c>
      <c r="AT121" s="8" t="str">
        <f>IF($I121&lt;&gt;work!$A$2,"",IF(AB121="","",IF(AB121=work!$A$7,work!$B$7*$Q121/2,IF(AB121=work!$A$8,work!$B$8*$Q121/2,IF(AB121=work!$A$9,work!$B$9*$Q121/2)))))</f>
        <v/>
      </c>
      <c r="AU121" s="8" t="str">
        <f>IF($I121&lt;&gt;work!$A$2,"",IF(AC121="","",IF(AC121=work!$A$7,work!$B$7*$Q121/2,IF(AC121=work!$A$8,work!$B$8*$Q121/2,IF(AC121=work!$A$9,work!$B$9*$Q121/2)))))</f>
        <v/>
      </c>
      <c r="AV121" s="35" t="str">
        <f>IF($I121&lt;&gt;work!$A$2,"",IF(AD121="","",IF(AD121=work!$A$7,work!$B$7*$Q121/2,IF(AD121=work!$A$8,work!$B$8*$Q121/2,IF(AD121=work!$A$9,work!$B$9*$Q121/2)))))</f>
        <v/>
      </c>
      <c r="AW121" s="26">
        <f>COUNTIF(V121:AD121,work!$A$7)*work!$B$7+COUNTIF(V121:AD121,work!$A$8)*work!$B$8+COUNTIF(V121:AD121,work!$A$9)*work!$B$9</f>
        <v>0.8</v>
      </c>
      <c r="AX121" s="16" t="str">
        <f t="shared" si="17"/>
        <v>OK</v>
      </c>
    </row>
    <row r="122" spans="2:51" ht="19.5" customHeight="1">
      <c r="B122" s="236"/>
      <c r="C122" s="237"/>
      <c r="D122" s="236"/>
      <c r="E122" s="237"/>
      <c r="F122" s="305"/>
      <c r="G122" s="306"/>
      <c r="H122" s="131" t="s">
        <v>94</v>
      </c>
      <c r="I122" s="118"/>
      <c r="J122" s="38"/>
      <c r="K122" s="8"/>
      <c r="L122" s="8"/>
      <c r="M122" s="35">
        <v>2</v>
      </c>
      <c r="N122" s="38"/>
      <c r="O122" s="8"/>
      <c r="P122" s="8"/>
      <c r="Q122" s="35">
        <v>2</v>
      </c>
      <c r="R122" s="38">
        <f>IF($I122=work!$A$2,IF($I$21=work!$B$2,J122,IF($I$21=work!$B$3,N122,0)),0)</f>
        <v>0</v>
      </c>
      <c r="S122" s="8">
        <f>IF($I122=work!$A$2,IF($I$21=work!$B$2,K122,IF($I$21=work!$B$3,O122,0)),0)</f>
        <v>0</v>
      </c>
      <c r="T122" s="8">
        <f>IF($I122=work!$A$2,IF($I$21=work!$B$2,L122,IF($I$21=work!$B$3,P122,0)),0)</f>
        <v>0</v>
      </c>
      <c r="U122" s="35">
        <f>IF($I122=work!$A$2,IF($I$21=work!$B$2,M122,IF($I$21=work!$B$3,Q122,0)),0)</f>
        <v>0</v>
      </c>
      <c r="V122" s="38"/>
      <c r="W122" s="8"/>
      <c r="X122" s="8" t="s">
        <v>130</v>
      </c>
      <c r="Y122" s="8" t="s">
        <v>122</v>
      </c>
      <c r="Z122" s="8"/>
      <c r="AA122" s="8"/>
      <c r="AB122" s="8"/>
      <c r="AC122" s="8"/>
      <c r="AD122" s="35"/>
      <c r="AE122" s="38" t="str">
        <f>IF($I122&lt;&gt;work!$A$2,"",IF(V122="","",IF(V122=work!$A$7,work!$B$7*$M122/2,IF(V122=work!$A$8,work!$B$8*$M122/2,IF(V122=work!$A$9,work!$B$9*$M122/2)))))</f>
        <v/>
      </c>
      <c r="AF122" s="8" t="str">
        <f>IF($I122&lt;&gt;work!$A$2,"",IF(W122="","",IF(W122=work!$A$7,work!$B$7*$M122/2,IF(W122=work!$A$8,work!$B$8*$M122/2,IF(W122=work!$A$9,work!$B$9*$M122/2)))))</f>
        <v/>
      </c>
      <c r="AG122" s="8" t="str">
        <f>IF($I122&lt;&gt;work!$A$2,"",IF(X122="","",IF(X122=work!$A$7,work!$B$7*$M122/2,IF(X122=work!$A$8,work!$B$8*$M122/2,IF(X122=work!$A$9,work!$B$9*$M122/2)))))</f>
        <v/>
      </c>
      <c r="AH122" s="8" t="str">
        <f>IF($I122&lt;&gt;work!$A$2,"",IF(Y122="","",IF(Y122=work!$A$7,work!$B$7*$M122/2,IF(Y122=work!$A$8,work!$B$8*$M122/2,IF(Y122=work!$A$9,work!$B$9*$M122/2)))))</f>
        <v/>
      </c>
      <c r="AI122" s="8" t="str">
        <f>IF($I122&lt;&gt;work!$A$2,"",IF(Z122="","",IF(Z122=work!$A$7,work!$B$7*$M122/2,IF(Z122=work!$A$8,work!$B$8*$M122/2,IF(Z122=work!$A$9,work!$B$9*$M122/2)))))</f>
        <v/>
      </c>
      <c r="AJ122" s="8" t="str">
        <f>IF($I122&lt;&gt;work!$A$2,"",IF(AA122="","",IF(AA122=work!$A$7,work!$B$7*$M122/2,IF(AA122=work!$A$8,work!$B$8*$M122/2,IF(AA122=work!$A$9,work!$B$9*$M122/2)))))</f>
        <v/>
      </c>
      <c r="AK122" s="8" t="str">
        <f>IF($I122&lt;&gt;work!$A$2,"",IF(AB122="","",IF(AB122=work!$A$7,work!$B$7*$M122/2,IF(AB122=work!$A$8,work!$B$8*$M122/2,IF(AB122=work!$A$9,work!$B$9*$M122/2)))))</f>
        <v/>
      </c>
      <c r="AL122" s="8" t="str">
        <f>IF($I122&lt;&gt;work!$A$2,"",IF(AC122="","",IF(AC122=work!$A$7,work!$B$7*$M122/2,IF(AC122=work!$A$8,work!$B$8*$M122/2,IF(AC122=work!$A$9,work!$B$9*$M122/2)))))</f>
        <v/>
      </c>
      <c r="AM122" s="35" t="str">
        <f>IF($I122&lt;&gt;work!$A$2,"",IF(AD122="","",IF(AD122=work!$A$7,work!$B$7*$M122/2,IF(AD122=work!$A$8,work!$B$8*$M122/2,IF(AD122=work!$A$9,work!$B$9*$M122/2)))))</f>
        <v/>
      </c>
      <c r="AN122" s="38" t="str">
        <f>IF($I122&lt;&gt;work!$A$2,"",IF(V122="","",IF(V122=work!$A$7,work!$B$7*$Q122/2,IF(V122=work!$A$8,work!$B$8*$Q122/2,IF(V122=work!$A$9,work!$B$9*$Q122/2)))))</f>
        <v/>
      </c>
      <c r="AO122" s="8" t="str">
        <f>IF($I122&lt;&gt;work!$A$2,"",IF(W122="","",IF(W122=work!$A$7,work!$B$7*$Q122/2,IF(W122=work!$A$8,work!$B$8*$Q122/2,IF(W122=work!$A$9,work!$B$9*$Q122/2)))))</f>
        <v/>
      </c>
      <c r="AP122" s="8" t="str">
        <f>IF($I122&lt;&gt;work!$A$2,"",IF(X122="","",IF(X122=work!$A$7,work!$B$7*$Q122/2,IF(X122=work!$A$8,work!$B$8*$Q122/2,IF(X122=work!$A$9,work!$B$9*$Q122/2)))))</f>
        <v/>
      </c>
      <c r="AQ122" s="8" t="str">
        <f>IF($I122&lt;&gt;work!$A$2,"",IF(Y122="","",IF(Y122=work!$A$7,work!$B$7*$Q122/2,IF(Y122=work!$A$8,work!$B$8*$Q122/2,IF(Y122=work!$A$9,work!$B$9*$Q122/2)))))</f>
        <v/>
      </c>
      <c r="AR122" s="8" t="str">
        <f>IF($I122&lt;&gt;work!$A$2,"",IF(Z122="","",IF(Z122=work!$A$7,work!$B$7*$Q122/2,IF(Z122=work!$A$8,work!$B$8*$Q122/2,IF(Z122=work!$A$9,work!$B$9*$Q122/2)))))</f>
        <v/>
      </c>
      <c r="AS122" s="8" t="str">
        <f>IF($I122&lt;&gt;work!$A$2,"",IF(AA122="","",IF(AA122=work!$A$7,work!$B$7*$Q122/2,IF(AA122=work!$A$8,work!$B$8*$Q122/2,IF(AA122=work!$A$9,work!$B$9*$Q122/2)))))</f>
        <v/>
      </c>
      <c r="AT122" s="8" t="str">
        <f>IF($I122&lt;&gt;work!$A$2,"",IF(AB122="","",IF(AB122=work!$A$7,work!$B$7*$Q122/2,IF(AB122=work!$A$8,work!$B$8*$Q122/2,IF(AB122=work!$A$9,work!$B$9*$Q122/2)))))</f>
        <v/>
      </c>
      <c r="AU122" s="8" t="str">
        <f>IF($I122&lt;&gt;work!$A$2,"",IF(AC122="","",IF(AC122=work!$A$7,work!$B$7*$Q122/2,IF(AC122=work!$A$8,work!$B$8*$Q122/2,IF(AC122=work!$A$9,work!$B$9*$Q122/2)))))</f>
        <v/>
      </c>
      <c r="AV122" s="35" t="str">
        <f>IF($I122&lt;&gt;work!$A$2,"",IF(AD122="","",IF(AD122=work!$A$7,work!$B$7*$Q122/2,IF(AD122=work!$A$8,work!$B$8*$Q122/2,IF(AD122=work!$A$9,work!$B$9*$Q122/2)))))</f>
        <v/>
      </c>
      <c r="AW122" s="26">
        <f>COUNTIF(V122:AD122,work!$A$7)*work!$B$7+COUNTIF(V122:AD122,work!$A$8)*work!$B$8+COUNTIF(V122:AD122,work!$A$9)*work!$B$9</f>
        <v>0.8</v>
      </c>
      <c r="AX122" s="16" t="str">
        <f t="shared" si="17"/>
        <v>OK</v>
      </c>
    </row>
    <row r="123" spans="2:51" ht="19.5" customHeight="1">
      <c r="B123" s="236"/>
      <c r="C123" s="237"/>
      <c r="D123" s="236"/>
      <c r="E123" s="237"/>
      <c r="F123" s="305"/>
      <c r="G123" s="306"/>
      <c r="H123" s="131" t="s">
        <v>95</v>
      </c>
      <c r="I123" s="118"/>
      <c r="J123" s="38"/>
      <c r="K123" s="8"/>
      <c r="L123" s="8"/>
      <c r="M123" s="35">
        <v>2</v>
      </c>
      <c r="N123" s="38"/>
      <c r="O123" s="8"/>
      <c r="P123" s="8"/>
      <c r="Q123" s="35">
        <v>2</v>
      </c>
      <c r="R123" s="38">
        <f>IF($I123=work!$A$2,IF($I$21=work!$B$2,J123,IF($I$21=work!$B$3,N123,0)),0)</f>
        <v>0</v>
      </c>
      <c r="S123" s="8">
        <f>IF($I123=work!$A$2,IF($I$21=work!$B$2,K123,IF($I$21=work!$B$3,O123,0)),0)</f>
        <v>0</v>
      </c>
      <c r="T123" s="8">
        <f>IF($I123=work!$A$2,IF($I$21=work!$B$2,L123,IF($I$21=work!$B$3,P123,0)),0)</f>
        <v>0</v>
      </c>
      <c r="U123" s="35">
        <f>IF($I123=work!$A$2,IF($I$21=work!$B$2,M123,IF($I$21=work!$B$3,Q123,0)),0)</f>
        <v>0</v>
      </c>
      <c r="V123" s="38"/>
      <c r="W123" s="8"/>
      <c r="X123" s="8" t="s">
        <v>130</v>
      </c>
      <c r="Y123" s="8" t="s">
        <v>122</v>
      </c>
      <c r="Z123" s="8"/>
      <c r="AA123" s="8"/>
      <c r="AB123" s="8"/>
      <c r="AC123" s="8"/>
      <c r="AD123" s="35"/>
      <c r="AE123" s="38" t="str">
        <f>IF($I123&lt;&gt;work!$A$2,"",IF(V123="","",IF(V123=work!$A$7,work!$B$7*$M123/2,IF(V123=work!$A$8,work!$B$8*$M123/2,IF(V123=work!$A$9,work!$B$9*$M123/2)))))</f>
        <v/>
      </c>
      <c r="AF123" s="8" t="str">
        <f>IF($I123&lt;&gt;work!$A$2,"",IF(W123="","",IF(W123=work!$A$7,work!$B$7*$M123/2,IF(W123=work!$A$8,work!$B$8*$M123/2,IF(W123=work!$A$9,work!$B$9*$M123/2)))))</f>
        <v/>
      </c>
      <c r="AG123" s="8" t="str">
        <f>IF($I123&lt;&gt;work!$A$2,"",IF(X123="","",IF(X123=work!$A$7,work!$B$7*$M123/2,IF(X123=work!$A$8,work!$B$8*$M123/2,IF(X123=work!$A$9,work!$B$9*$M123/2)))))</f>
        <v/>
      </c>
      <c r="AH123" s="8" t="str">
        <f>IF($I123&lt;&gt;work!$A$2,"",IF(Y123="","",IF(Y123=work!$A$7,work!$B$7*$M123/2,IF(Y123=work!$A$8,work!$B$8*$M123/2,IF(Y123=work!$A$9,work!$B$9*$M123/2)))))</f>
        <v/>
      </c>
      <c r="AI123" s="8" t="str">
        <f>IF($I123&lt;&gt;work!$A$2,"",IF(Z123="","",IF(Z123=work!$A$7,work!$B$7*$M123/2,IF(Z123=work!$A$8,work!$B$8*$M123/2,IF(Z123=work!$A$9,work!$B$9*$M123/2)))))</f>
        <v/>
      </c>
      <c r="AJ123" s="8" t="str">
        <f>IF($I123&lt;&gt;work!$A$2,"",IF(AA123="","",IF(AA123=work!$A$7,work!$B$7*$M123/2,IF(AA123=work!$A$8,work!$B$8*$M123/2,IF(AA123=work!$A$9,work!$B$9*$M123/2)))))</f>
        <v/>
      </c>
      <c r="AK123" s="8" t="str">
        <f>IF($I123&lt;&gt;work!$A$2,"",IF(AB123="","",IF(AB123=work!$A$7,work!$B$7*$M123/2,IF(AB123=work!$A$8,work!$B$8*$M123/2,IF(AB123=work!$A$9,work!$B$9*$M123/2)))))</f>
        <v/>
      </c>
      <c r="AL123" s="8" t="str">
        <f>IF($I123&lt;&gt;work!$A$2,"",IF(AC123="","",IF(AC123=work!$A$7,work!$B$7*$M123/2,IF(AC123=work!$A$8,work!$B$8*$M123/2,IF(AC123=work!$A$9,work!$B$9*$M123/2)))))</f>
        <v/>
      </c>
      <c r="AM123" s="35" t="str">
        <f>IF($I123&lt;&gt;work!$A$2,"",IF(AD123="","",IF(AD123=work!$A$7,work!$B$7*$M123/2,IF(AD123=work!$A$8,work!$B$8*$M123/2,IF(AD123=work!$A$9,work!$B$9*$M123/2)))))</f>
        <v/>
      </c>
      <c r="AN123" s="38" t="str">
        <f>IF($I123&lt;&gt;work!$A$2,"",IF(V123="","",IF(V123=work!$A$7,work!$B$7*$Q123/2,IF(V123=work!$A$8,work!$B$8*$Q123/2,IF(V123=work!$A$9,work!$B$9*$Q123/2)))))</f>
        <v/>
      </c>
      <c r="AO123" s="8" t="str">
        <f>IF($I123&lt;&gt;work!$A$2,"",IF(W123="","",IF(W123=work!$A$7,work!$B$7*$Q123/2,IF(W123=work!$A$8,work!$B$8*$Q123/2,IF(W123=work!$A$9,work!$B$9*$Q123/2)))))</f>
        <v/>
      </c>
      <c r="AP123" s="8" t="str">
        <f>IF($I123&lt;&gt;work!$A$2,"",IF(X123="","",IF(X123=work!$A$7,work!$B$7*$Q123/2,IF(X123=work!$A$8,work!$B$8*$Q123/2,IF(X123=work!$A$9,work!$B$9*$Q123/2)))))</f>
        <v/>
      </c>
      <c r="AQ123" s="8" t="str">
        <f>IF($I123&lt;&gt;work!$A$2,"",IF(Y123="","",IF(Y123=work!$A$7,work!$B$7*$Q123/2,IF(Y123=work!$A$8,work!$B$8*$Q123/2,IF(Y123=work!$A$9,work!$B$9*$Q123/2)))))</f>
        <v/>
      </c>
      <c r="AR123" s="8" t="str">
        <f>IF($I123&lt;&gt;work!$A$2,"",IF(Z123="","",IF(Z123=work!$A$7,work!$B$7*$Q123/2,IF(Z123=work!$A$8,work!$B$8*$Q123/2,IF(Z123=work!$A$9,work!$B$9*$Q123/2)))))</f>
        <v/>
      </c>
      <c r="AS123" s="8" t="str">
        <f>IF($I123&lt;&gt;work!$A$2,"",IF(AA123="","",IF(AA123=work!$A$7,work!$B$7*$Q123/2,IF(AA123=work!$A$8,work!$B$8*$Q123/2,IF(AA123=work!$A$9,work!$B$9*$Q123/2)))))</f>
        <v/>
      </c>
      <c r="AT123" s="8" t="str">
        <f>IF($I123&lt;&gt;work!$A$2,"",IF(AB123="","",IF(AB123=work!$A$7,work!$B$7*$Q123/2,IF(AB123=work!$A$8,work!$B$8*$Q123/2,IF(AB123=work!$A$9,work!$B$9*$Q123/2)))))</f>
        <v/>
      </c>
      <c r="AU123" s="8" t="str">
        <f>IF($I123&lt;&gt;work!$A$2,"",IF(AC123="","",IF(AC123=work!$A$7,work!$B$7*$Q123/2,IF(AC123=work!$A$8,work!$B$8*$Q123/2,IF(AC123=work!$A$9,work!$B$9*$Q123/2)))))</f>
        <v/>
      </c>
      <c r="AV123" s="35" t="str">
        <f>IF($I123&lt;&gt;work!$A$2,"",IF(AD123="","",IF(AD123=work!$A$7,work!$B$7*$Q123/2,IF(AD123=work!$A$8,work!$B$8*$Q123/2,IF(AD123=work!$A$9,work!$B$9*$Q123/2)))))</f>
        <v/>
      </c>
      <c r="AW123" s="26">
        <f>COUNTIF(V123:AD123,work!$A$7)*work!$B$7+COUNTIF(V123:AD123,work!$A$8)*work!$B$8+COUNTIF(V123:AD123,work!$A$9)*work!$B$9</f>
        <v>0.8</v>
      </c>
      <c r="AX123" s="16" t="str">
        <f t="shared" si="17"/>
        <v>OK</v>
      </c>
    </row>
    <row r="124" spans="2:51" ht="19.5" customHeight="1" thickBot="1">
      <c r="B124" s="236"/>
      <c r="C124" s="237"/>
      <c r="D124" s="236"/>
      <c r="E124" s="237"/>
      <c r="F124" s="305"/>
      <c r="G124" s="306"/>
      <c r="H124" s="132" t="s">
        <v>96</v>
      </c>
      <c r="I124" s="119"/>
      <c r="J124" s="39"/>
      <c r="K124" s="17"/>
      <c r="L124" s="17"/>
      <c r="M124" s="37">
        <v>2</v>
      </c>
      <c r="N124" s="39"/>
      <c r="O124" s="17"/>
      <c r="P124" s="17"/>
      <c r="Q124" s="37">
        <v>2</v>
      </c>
      <c r="R124" s="39">
        <f>IF($I124=work!$A$2,IF($I$21=work!$B$2,J124,IF($I$21=work!$B$3,N124,0)),0)</f>
        <v>0</v>
      </c>
      <c r="S124" s="17">
        <f>IF($I124=work!$A$2,IF($I$21=work!$B$2,K124,IF($I$21=work!$B$3,O124,0)),0)</f>
        <v>0</v>
      </c>
      <c r="T124" s="17">
        <f>IF($I124=work!$A$2,IF($I$21=work!$B$2,L124,IF($I$21=work!$B$3,P124,0)),0)</f>
        <v>0</v>
      </c>
      <c r="U124" s="37">
        <f>IF($I124=work!$A$2,IF($I$21=work!$B$2,M124,IF($I$21=work!$B$3,Q124,0)),0)</f>
        <v>0</v>
      </c>
      <c r="V124" s="39"/>
      <c r="W124" s="17"/>
      <c r="X124" s="17" t="s">
        <v>174</v>
      </c>
      <c r="Y124" s="17" t="s">
        <v>123</v>
      </c>
      <c r="Z124" s="17"/>
      <c r="AA124" s="17"/>
      <c r="AB124" s="17"/>
      <c r="AC124" s="17"/>
      <c r="AD124" s="37"/>
      <c r="AE124" s="39" t="str">
        <f>IF($I124&lt;&gt;work!$A$2,"",IF(V124="","",IF(V124=work!$A$7,work!$B$7*$M124/2,IF(V124=work!$A$8,work!$B$8*$M124/2,IF(V124=work!$A$9,work!$B$9*$M124/2)))))</f>
        <v/>
      </c>
      <c r="AF124" s="17" t="str">
        <f>IF($I124&lt;&gt;work!$A$2,"",IF(W124="","",IF(W124=work!$A$7,work!$B$7*$M124/2,IF(W124=work!$A$8,work!$B$8*$M124/2,IF(W124=work!$A$9,work!$B$9*$M124/2)))))</f>
        <v/>
      </c>
      <c r="AG124" s="17" t="str">
        <f>IF($I124&lt;&gt;work!$A$2,"",IF(X124="","",IF(X124=work!$A$7,work!$B$7*$M124/2,IF(X124=work!$A$8,work!$B$8*$M124/2,IF(X124=work!$A$9,work!$B$9*$M124/2)))))</f>
        <v/>
      </c>
      <c r="AH124" s="17" t="str">
        <f>IF($I124&lt;&gt;work!$A$2,"",IF(Y124="","",IF(Y124=work!$A$7,work!$B$7*$M124/2,IF(Y124=work!$A$8,work!$B$8*$M124/2,IF(Y124=work!$A$9,work!$B$9*$M124/2)))))</f>
        <v/>
      </c>
      <c r="AI124" s="17" t="str">
        <f>IF($I124&lt;&gt;work!$A$2,"",IF(Z124="","",IF(Z124=work!$A$7,work!$B$7*$M124/2,IF(Z124=work!$A$8,work!$B$8*$M124/2,IF(Z124=work!$A$9,work!$B$9*$M124/2)))))</f>
        <v/>
      </c>
      <c r="AJ124" s="17" t="str">
        <f>IF($I124&lt;&gt;work!$A$2,"",IF(AA124="","",IF(AA124=work!$A$7,work!$B$7*$M124/2,IF(AA124=work!$A$8,work!$B$8*$M124/2,IF(AA124=work!$A$9,work!$B$9*$M124/2)))))</f>
        <v/>
      </c>
      <c r="AK124" s="17" t="str">
        <f>IF($I124&lt;&gt;work!$A$2,"",IF(AB124="","",IF(AB124=work!$A$7,work!$B$7*$M124/2,IF(AB124=work!$A$8,work!$B$8*$M124/2,IF(AB124=work!$A$9,work!$B$9*$M124/2)))))</f>
        <v/>
      </c>
      <c r="AL124" s="17" t="str">
        <f>IF($I124&lt;&gt;work!$A$2,"",IF(AC124="","",IF(AC124=work!$A$7,work!$B$7*$M124/2,IF(AC124=work!$A$8,work!$B$8*$M124/2,IF(AC124=work!$A$9,work!$B$9*$M124/2)))))</f>
        <v/>
      </c>
      <c r="AM124" s="37" t="str">
        <f>IF($I124&lt;&gt;work!$A$2,"",IF(AD124="","",IF(AD124=work!$A$7,work!$B$7*$M124/2,IF(AD124=work!$A$8,work!$B$8*$M124/2,IF(AD124=work!$A$9,work!$B$9*$M124/2)))))</f>
        <v/>
      </c>
      <c r="AN124" s="39" t="str">
        <f>IF($I124&lt;&gt;work!$A$2,"",IF(V124="","",IF(V124=work!$A$7,work!$B$7*$Q124/2,IF(V124=work!$A$8,work!$B$8*$Q124/2,IF(V124=work!$A$9,work!$B$9*$Q124/2)))))</f>
        <v/>
      </c>
      <c r="AO124" s="17" t="str">
        <f>IF($I124&lt;&gt;work!$A$2,"",IF(W124="","",IF(W124=work!$A$7,work!$B$7*$Q124/2,IF(W124=work!$A$8,work!$B$8*$Q124/2,IF(W124=work!$A$9,work!$B$9*$Q124/2)))))</f>
        <v/>
      </c>
      <c r="AP124" s="17" t="str">
        <f>IF($I124&lt;&gt;work!$A$2,"",IF(X124="","",IF(X124=work!$A$7,work!$B$7*$Q124/2,IF(X124=work!$A$8,work!$B$8*$Q124/2,IF(X124=work!$A$9,work!$B$9*$Q124/2)))))</f>
        <v/>
      </c>
      <c r="AQ124" s="17" t="str">
        <f>IF($I124&lt;&gt;work!$A$2,"",IF(Y124="","",IF(Y124=work!$A$7,work!$B$7*$Q124/2,IF(Y124=work!$A$8,work!$B$8*$Q124/2,IF(Y124=work!$A$9,work!$B$9*$Q124/2)))))</f>
        <v/>
      </c>
      <c r="AR124" s="17" t="str">
        <f>IF($I124&lt;&gt;work!$A$2,"",IF(Z124="","",IF(Z124=work!$A$7,work!$B$7*$Q124/2,IF(Z124=work!$A$8,work!$B$8*$Q124/2,IF(Z124=work!$A$9,work!$B$9*$Q124/2)))))</f>
        <v/>
      </c>
      <c r="AS124" s="17" t="str">
        <f>IF($I124&lt;&gt;work!$A$2,"",IF(AA124="","",IF(AA124=work!$A$7,work!$B$7*$Q124/2,IF(AA124=work!$A$8,work!$B$8*$Q124/2,IF(AA124=work!$A$9,work!$B$9*$Q124/2)))))</f>
        <v/>
      </c>
      <c r="AT124" s="17" t="str">
        <f>IF($I124&lt;&gt;work!$A$2,"",IF(AB124="","",IF(AB124=work!$A$7,work!$B$7*$Q124/2,IF(AB124=work!$A$8,work!$B$8*$Q124/2,IF(AB124=work!$A$9,work!$B$9*$Q124/2)))))</f>
        <v/>
      </c>
      <c r="AU124" s="17" t="str">
        <f>IF($I124&lt;&gt;work!$A$2,"",IF(AC124="","",IF(AC124=work!$A$7,work!$B$7*$Q124/2,IF(AC124=work!$A$8,work!$B$8*$Q124/2,IF(AC124=work!$A$9,work!$B$9*$Q124/2)))))</f>
        <v/>
      </c>
      <c r="AV124" s="37" t="str">
        <f>IF($I124&lt;&gt;work!$A$2,"",IF(AD124="","",IF(AD124=work!$A$7,work!$B$7*$Q124/2,IF(AD124=work!$A$8,work!$B$8*$Q124/2,IF(AD124=work!$A$9,work!$B$9*$Q124/2)))))</f>
        <v/>
      </c>
      <c r="AW124" s="27">
        <f>COUNTIF(V124:AD124,work!$A$7)*work!$B$7+COUNTIF(V124:AD124,work!$A$8)*work!$B$8+COUNTIF(V124:AD124,work!$A$9)*work!$B$9</f>
        <v>0.8</v>
      </c>
      <c r="AX124" s="18" t="str">
        <f>IF(AW124&lt;0.8,"UNDER",IF(AW124&gt;0.9,"OVER","OK"))</f>
        <v>OK</v>
      </c>
    </row>
    <row r="125" spans="2:51" ht="19.5" customHeight="1" thickBot="1">
      <c r="B125" s="236"/>
      <c r="C125" s="237"/>
      <c r="D125" s="236"/>
      <c r="E125" s="237"/>
      <c r="F125" s="307"/>
      <c r="G125" s="308"/>
      <c r="H125" s="133" t="s">
        <v>176</v>
      </c>
      <c r="I125" s="182">
        <f>SUM(R125:U125)</f>
        <v>0</v>
      </c>
      <c r="J125" s="134"/>
      <c r="K125" s="135"/>
      <c r="L125" s="135"/>
      <c r="M125" s="136"/>
      <c r="N125" s="134">
        <f t="shared" ref="N125:U125" si="18">SUM(N113:N124)</f>
        <v>0</v>
      </c>
      <c r="O125" s="135">
        <f t="shared" si="18"/>
        <v>0</v>
      </c>
      <c r="P125" s="135">
        <f t="shared" si="18"/>
        <v>0</v>
      </c>
      <c r="Q125" s="136">
        <f t="shared" si="18"/>
        <v>24</v>
      </c>
      <c r="R125" s="134">
        <f t="shared" si="18"/>
        <v>0</v>
      </c>
      <c r="S125" s="135">
        <f t="shared" si="18"/>
        <v>0</v>
      </c>
      <c r="T125" s="135">
        <f t="shared" si="18"/>
        <v>0</v>
      </c>
      <c r="U125" s="136">
        <f t="shared" si="18"/>
        <v>0</v>
      </c>
      <c r="V125" s="134"/>
      <c r="W125" s="135"/>
      <c r="X125" s="135"/>
      <c r="Y125" s="135"/>
      <c r="Z125" s="135"/>
      <c r="AA125" s="135"/>
      <c r="AB125" s="135"/>
      <c r="AC125" s="135"/>
      <c r="AD125" s="136"/>
      <c r="AE125" s="137"/>
      <c r="AF125" s="138"/>
      <c r="AG125" s="138"/>
      <c r="AH125" s="138"/>
      <c r="AI125" s="138"/>
      <c r="AJ125" s="138"/>
      <c r="AK125" s="138"/>
      <c r="AL125" s="138"/>
      <c r="AM125" s="139"/>
      <c r="AN125" s="137"/>
      <c r="AO125" s="138"/>
      <c r="AP125" s="138"/>
      <c r="AQ125" s="138"/>
      <c r="AR125" s="138"/>
      <c r="AS125" s="138"/>
      <c r="AT125" s="138"/>
      <c r="AU125" s="138"/>
      <c r="AV125" s="139"/>
      <c r="AW125" s="137"/>
      <c r="AX125" s="140"/>
    </row>
    <row r="126" spans="2:51" ht="19.5" customHeight="1" thickBot="1">
      <c r="B126" s="238"/>
      <c r="C126" s="239"/>
      <c r="D126" s="238"/>
      <c r="E126" s="239"/>
      <c r="F126" s="246" t="s">
        <v>98</v>
      </c>
      <c r="G126" s="247"/>
      <c r="H126" s="248"/>
      <c r="I126" s="116"/>
      <c r="J126" s="31">
        <v>8</v>
      </c>
      <c r="K126" s="19"/>
      <c r="L126" s="19"/>
      <c r="M126" s="23"/>
      <c r="N126" s="31">
        <v>8</v>
      </c>
      <c r="O126" s="19"/>
      <c r="P126" s="19"/>
      <c r="Q126" s="23"/>
      <c r="R126" s="42">
        <f>IF($I126=work!$A$2,IF($I$21=work!$B$2,J126,IF($I$21=work!$B$3,N126,0)),0)</f>
        <v>0</v>
      </c>
      <c r="S126" s="19">
        <f>IF($I126=work!$A$2,IF($I$21=work!$B$2,K126,IF($I$21=work!$B$3,O126,0)),0)</f>
        <v>0</v>
      </c>
      <c r="T126" s="19">
        <f>IF($I126=work!$A$2,IF($I$21=work!$B$2,L126,IF($I$21=work!$B$3,P126,0)),0)</f>
        <v>0</v>
      </c>
      <c r="U126" s="23">
        <f>IF($I126=work!$A$2,IF($I$21=work!$B$2,M126,IF($I$21=work!$B$3,Q126,0)),0)</f>
        <v>0</v>
      </c>
      <c r="V126" s="42"/>
      <c r="W126" s="19"/>
      <c r="X126" s="19"/>
      <c r="Y126" s="19"/>
      <c r="Z126" s="19" t="s">
        <v>132</v>
      </c>
      <c r="AA126" s="19" t="s">
        <v>135</v>
      </c>
      <c r="AB126" s="19"/>
      <c r="AC126" s="19" t="s">
        <v>132</v>
      </c>
      <c r="AD126" s="23" t="s">
        <v>130</v>
      </c>
      <c r="AE126" s="42" t="str">
        <f>IF($I126&lt;&gt;work!$A$2,"",IF(V126="","",IF(V126=work!$A$7,work!$B$7*$J126/2,IF(V126=work!$A$8,work!$B$8*$J126/2,IF(V126=work!$A$9,work!$B$9*$J126/2)))))</f>
        <v/>
      </c>
      <c r="AF126" s="19" t="str">
        <f>IF($I126&lt;&gt;work!$A$2,"",IF(W126="","",IF(W126=work!$A$7,work!$B$7*$J126/2,IF(W126=work!$A$8,work!$B$8*$J126/2,IF(W126=work!$A$9,work!$B$9*$J126/2)))))</f>
        <v/>
      </c>
      <c r="AG126" s="19" t="str">
        <f>IF($I126&lt;&gt;work!$A$2,"",IF(X126="","",IF(X126=work!$A$7,work!$B$7*$J126/2,IF(X126=work!$A$8,work!$B$8*$J126/2,IF(X126=work!$A$9,work!$B$9*$J126/2)))))</f>
        <v/>
      </c>
      <c r="AH126" s="19" t="str">
        <f>IF($I126&lt;&gt;work!$A$2,"",IF(Y126="","",IF(Y126=work!$A$7,work!$B$7*$J126/2,IF(Y126=work!$A$8,work!$B$8*$J126/2,IF(Y126=work!$A$9,work!$B$9*$J126/2)))))</f>
        <v/>
      </c>
      <c r="AI126" s="19" t="str">
        <f>IF($I126&lt;&gt;work!$A$2,"",IF(Z126="","",IF(Z126=work!$A$7,work!$B$7*$J126/2,IF(Z126=work!$A$8,work!$B$8*$J126/2,IF(Z126=work!$A$9,work!$B$9*$J126/2)))))</f>
        <v/>
      </c>
      <c r="AJ126" s="19" t="str">
        <f>IF($I126&lt;&gt;work!$A$2,"",IF(AA126="","",IF(AA126=work!$A$7,work!$B$7*$J126/2,IF(AA126=work!$A$8,work!$B$8*$J126/2,IF(AA126=work!$A$9,work!$B$9*$J126/2)))))</f>
        <v/>
      </c>
      <c r="AK126" s="19" t="str">
        <f>IF($I126&lt;&gt;work!$A$2,"",IF(AB126="","",IF(AB126=work!$A$7,work!$B$7*$J126/2,IF(AB126=work!$A$8,work!$B$8*$J126/2,IF(AB126=work!$A$9,work!$B$9*$J126/2)))))</f>
        <v/>
      </c>
      <c r="AL126" s="19" t="str">
        <f>IF($I126&lt;&gt;work!$A$2,"",IF(AC126="","",IF(AC126=work!$A$7,work!$B$7*$J126/2,IF(AC126=work!$A$8,work!$B$8*$J126/2,IF(AC126=work!$A$9,work!$B$9*$J126/2)))))</f>
        <v/>
      </c>
      <c r="AM126" s="23" t="str">
        <f>IF($I126&lt;&gt;work!$A$2,"",IF(AD126="","",IF(AD126=work!$A$7,work!$B$7*$J126/2,IF(AD126=work!$A$8,work!$B$8*$J126/2,IF(AD126=work!$A$9,work!$B$9*$J126/2)))))</f>
        <v/>
      </c>
      <c r="AN126" s="42" t="str">
        <f>IF($I126&lt;&gt;work!$A$2,"",IF(V126="","",IF(V126=work!$A$7,work!$B$7*$N126/2,IF(V126=work!$A$8,work!$B$8*$N126/2,IF(V126=work!$A$9,work!$B$9*$N126/2)))))</f>
        <v/>
      </c>
      <c r="AO126" s="19" t="str">
        <f>IF($I126&lt;&gt;work!$A$2,"",IF(W126="","",IF(W126=work!$A$7,work!$B$7*$N126/2,IF(W126=work!$A$8,work!$B$8*$N126/2,IF(W126=work!$A$9,work!$B$9*$N126/2)))))</f>
        <v/>
      </c>
      <c r="AP126" s="19" t="str">
        <f>IF($I126&lt;&gt;work!$A$2,"",IF(X126="","",IF(X126=work!$A$7,work!$B$7*$N126/2,IF(X126=work!$A$8,work!$B$8*$N126/2,IF(X126=work!$A$9,work!$B$9*$N126/2)))))</f>
        <v/>
      </c>
      <c r="AQ126" s="19" t="str">
        <f>IF($I126&lt;&gt;work!$A$2,"",IF(Y126="","",IF(Y126=work!$A$7,work!$B$7*$N126/2,IF(Y126=work!$A$8,work!$B$8*$N126/2,IF(Y126=work!$A$9,work!$B$9*$N126/2)))))</f>
        <v/>
      </c>
      <c r="AR126" s="19" t="str">
        <f>IF($I126&lt;&gt;work!$A$2,"",IF(Z126="","",IF(Z126=work!$A$7,work!$B$7*$N126/2,IF(Z126=work!$A$8,work!$B$8*$N126/2,IF(Z126=work!$A$9,work!$B$9*$N126/2)))))</f>
        <v/>
      </c>
      <c r="AS126" s="19" t="str">
        <f>IF($I126&lt;&gt;work!$A$2,"",IF(AA126="","",IF(AA126=work!$A$7,work!$B$7*$N126/2,IF(AA126=work!$A$8,work!$B$8*$N126/2,IF(AA126=work!$A$9,work!$B$9*$N126/2)))))</f>
        <v/>
      </c>
      <c r="AT126" s="19" t="str">
        <f>IF($I126&lt;&gt;work!$A$2,"",IF(AB126="","",IF(AB126=work!$A$7,work!$B$7*$N126/2,IF(AB126=work!$A$8,work!$B$8*$N126/2,IF(AB126=work!$A$9,work!$B$9*$N126/2)))))</f>
        <v/>
      </c>
      <c r="AU126" s="19" t="str">
        <f>IF($I126&lt;&gt;work!$A$2,"",IF(AC126="","",IF(AC126=work!$A$7,work!$B$7*$N126/2,IF(AC126=work!$A$8,work!$B$8*$N126/2,IF(AC126=work!$A$9,work!$B$9*$N126/2)))))</f>
        <v/>
      </c>
      <c r="AV126" s="23" t="str">
        <f>IF($I126&lt;&gt;work!$A$2,"",IF(AD126="","",IF(AD126=work!$A$7,work!$B$7*$N126/2,IF(AD126=work!$A$8,work!$B$8*$N126/2,IF(AD126=work!$A$9,work!$B$9*$N126/2)))))</f>
        <v/>
      </c>
      <c r="AW126" s="42">
        <f>COUNTIF(V126:AD126,work!$A$7)*work!$B$7+COUNTIF(V126:AD126,work!$A$8)*work!$B$8+COUNTIF(V126:AD126,work!$A$9)*work!$B$9</f>
        <v>0.8</v>
      </c>
      <c r="AX126" s="20" t="str">
        <f>IF(AW126&lt;0.8,"UNDER",IF(AW126&gt;0.9,"OVER","OK"))</f>
        <v>OK</v>
      </c>
      <c r="AY126" s="3"/>
    </row>
    <row r="128" spans="2:51" ht="19.5" customHeight="1"/>
    <row r="140" spans="9:20">
      <c r="I140" s="121"/>
      <c r="L140" s="121"/>
      <c r="M140" s="1"/>
      <c r="N140" s="121"/>
      <c r="O140" s="120"/>
      <c r="Q140" s="1"/>
      <c r="R140" s="1"/>
      <c r="S140" s="121"/>
      <c r="T140" s="120"/>
    </row>
    <row r="146" spans="8:18" ht="19.5" customHeight="1">
      <c r="I146" s="97"/>
      <c r="J146" s="97"/>
      <c r="K146" s="97"/>
      <c r="L146" s="97"/>
      <c r="M146" s="97"/>
      <c r="N146" s="97"/>
      <c r="O146" s="97"/>
      <c r="P146" s="97"/>
      <c r="Q146" s="97"/>
      <c r="R146" s="97"/>
    </row>
    <row r="147" spans="8:18" ht="19.5" customHeight="1">
      <c r="I147" s="97"/>
      <c r="J147" s="97"/>
      <c r="K147" s="97"/>
      <c r="L147" s="97"/>
      <c r="M147" s="97"/>
      <c r="N147" s="97"/>
      <c r="O147" s="97"/>
      <c r="P147" s="97"/>
      <c r="Q147" s="97"/>
      <c r="R147" s="97"/>
    </row>
    <row r="148" spans="8:18" ht="19.5" customHeight="1">
      <c r="I148" s="97"/>
      <c r="J148" s="97"/>
      <c r="K148" s="97"/>
      <c r="L148" s="97"/>
      <c r="M148" s="97"/>
      <c r="N148" s="97"/>
      <c r="O148" s="97"/>
      <c r="P148" s="97"/>
      <c r="Q148" s="97"/>
      <c r="R148" s="97"/>
    </row>
    <row r="149" spans="8:18" ht="19.5" customHeight="1">
      <c r="I149" s="97"/>
      <c r="J149" s="97"/>
      <c r="K149" s="97"/>
      <c r="L149" s="97"/>
      <c r="M149" s="97"/>
      <c r="N149" s="97"/>
      <c r="O149" s="97"/>
      <c r="P149" s="97"/>
      <c r="Q149" s="97"/>
      <c r="R149" s="97"/>
    </row>
    <row r="150" spans="8:18" ht="19.5" customHeight="1">
      <c r="I150" s="97"/>
      <c r="J150" s="97"/>
      <c r="K150" s="97"/>
      <c r="L150" s="97"/>
      <c r="M150" s="97"/>
      <c r="N150" s="97"/>
      <c r="O150" s="97"/>
      <c r="P150" s="97"/>
      <c r="Q150" s="97"/>
      <c r="R150" s="97"/>
    </row>
    <row r="151" spans="8:18" ht="19.5" customHeight="1">
      <c r="I151" s="97"/>
      <c r="J151" s="97"/>
      <c r="K151" s="97"/>
      <c r="L151" s="97"/>
      <c r="M151" s="97"/>
      <c r="N151" s="97"/>
      <c r="O151" s="97"/>
      <c r="P151" s="97"/>
      <c r="Q151" s="97"/>
      <c r="R151" s="97"/>
    </row>
    <row r="152" spans="8:18" ht="19.5" customHeight="1">
      <c r="I152" s="97"/>
      <c r="J152" s="97"/>
      <c r="K152" s="97"/>
      <c r="L152" s="97"/>
      <c r="M152" s="97"/>
      <c r="N152" s="97"/>
      <c r="O152" s="97"/>
      <c r="P152" s="97"/>
      <c r="Q152" s="97"/>
      <c r="R152" s="97"/>
    </row>
    <row r="153" spans="8:18" ht="19.5" customHeight="1">
      <c r="I153" s="97"/>
      <c r="J153" s="97"/>
      <c r="K153" s="97"/>
      <c r="L153" s="97"/>
      <c r="M153" s="97"/>
      <c r="N153" s="97"/>
      <c r="O153" s="97"/>
      <c r="P153" s="97"/>
      <c r="Q153" s="97"/>
      <c r="R153" s="97"/>
    </row>
    <row r="154" spans="8:18" ht="19.5" customHeight="1">
      <c r="I154" s="97"/>
      <c r="J154" s="97"/>
      <c r="K154" s="97"/>
      <c r="L154" s="97"/>
      <c r="M154" s="97"/>
      <c r="N154" s="97"/>
      <c r="O154" s="97"/>
      <c r="P154" s="97"/>
      <c r="Q154" s="97"/>
      <c r="R154" s="97"/>
    </row>
    <row r="155" spans="8:18" ht="19.5" customHeight="1">
      <c r="I155" s="97"/>
      <c r="J155" s="97"/>
      <c r="K155" s="97"/>
      <c r="L155" s="97"/>
      <c r="M155" s="97"/>
      <c r="N155" s="97"/>
      <c r="O155" s="97"/>
      <c r="P155" s="97"/>
      <c r="Q155" s="97"/>
      <c r="R155" s="97"/>
    </row>
    <row r="156" spans="8:18" ht="19.5" customHeight="1">
      <c r="H156" s="96"/>
      <c r="I156" s="97"/>
      <c r="J156" s="97"/>
      <c r="K156" s="97"/>
      <c r="L156" s="97"/>
      <c r="M156" s="97"/>
      <c r="N156" s="97"/>
      <c r="O156" s="97"/>
      <c r="P156" s="97"/>
      <c r="Q156" s="97"/>
      <c r="R156" s="97"/>
    </row>
    <row r="157" spans="8:18" ht="19.5" customHeight="1">
      <c r="H157" s="96"/>
      <c r="I157" s="97"/>
    </row>
    <row r="158" spans="8:18">
      <c r="H158" s="96"/>
      <c r="I158" s="97"/>
    </row>
    <row r="159" spans="8:18">
      <c r="H159" s="96"/>
      <c r="I159" s="97"/>
    </row>
    <row r="160" spans="8:18">
      <c r="H160" s="96"/>
      <c r="I160" s="97"/>
    </row>
    <row r="161" spans="8:9">
      <c r="H161" s="96"/>
      <c r="I161" s="97"/>
    </row>
    <row r="162" spans="8:9">
      <c r="H162" s="96"/>
      <c r="I162" s="97"/>
    </row>
    <row r="163" spans="8:9">
      <c r="H163" s="96"/>
      <c r="I163" s="97"/>
    </row>
    <row r="164" spans="8:9">
      <c r="H164" s="96"/>
      <c r="I164" s="97"/>
    </row>
    <row r="165" spans="8:9">
      <c r="H165" s="96"/>
      <c r="I165" s="97"/>
    </row>
    <row r="166" spans="8:9">
      <c r="H166" s="96"/>
      <c r="I166" s="97"/>
    </row>
    <row r="167" spans="8:9">
      <c r="H167" s="96"/>
      <c r="I167" s="97"/>
    </row>
    <row r="168" spans="8:9">
      <c r="H168" s="96"/>
      <c r="I168" s="97"/>
    </row>
    <row r="169" spans="8:9">
      <c r="H169" s="96"/>
      <c r="I169" s="97"/>
    </row>
    <row r="170" spans="8:9">
      <c r="H170" s="96"/>
      <c r="I170" s="97"/>
    </row>
  </sheetData>
  <sheetProtection algorithmName="SHA-512" hashValue="7asYBGcZPkITushZn6qtlaNSM02ng9GZWpY3chXbKNVBgwq271MmsGeEndzr/GzJ6X5KyiO+arfAxlnGgDlB5w==" saltValue="tpb/yX88w1cQuLIIvUTIZA==" spinCount="100000" sheet="1" objects="1" scenarios="1"/>
  <mergeCells count="160">
    <mergeCell ref="T6:U6"/>
    <mergeCell ref="X6:Y6"/>
    <mergeCell ref="P12:Q12"/>
    <mergeCell ref="R12:S12"/>
    <mergeCell ref="T12:U12"/>
    <mergeCell ref="X12:Y12"/>
    <mergeCell ref="P10:Q10"/>
    <mergeCell ref="R10:S10"/>
    <mergeCell ref="T10:U10"/>
    <mergeCell ref="X10:Y10"/>
    <mergeCell ref="P11:Q11"/>
    <mergeCell ref="R11:S11"/>
    <mergeCell ref="T11:U11"/>
    <mergeCell ref="X11:Y11"/>
    <mergeCell ref="V11:W11"/>
    <mergeCell ref="V12:W12"/>
    <mergeCell ref="P8:Q8"/>
    <mergeCell ref="R8:S8"/>
    <mergeCell ref="T8:U8"/>
    <mergeCell ref="X8:Y8"/>
    <mergeCell ref="L11:M11"/>
    <mergeCell ref="J11:K11"/>
    <mergeCell ref="J12:K12"/>
    <mergeCell ref="L12:M12"/>
    <mergeCell ref="N12:O12"/>
    <mergeCell ref="N11:O11"/>
    <mergeCell ref="J10:K10"/>
    <mergeCell ref="J6:K6"/>
    <mergeCell ref="J7:K7"/>
    <mergeCell ref="J8:K8"/>
    <mergeCell ref="L6:M6"/>
    <mergeCell ref="N9:O9"/>
    <mergeCell ref="J9:K9"/>
    <mergeCell ref="L9:M9"/>
    <mergeCell ref="L7:M7"/>
    <mergeCell ref="L8:M8"/>
    <mergeCell ref="B14:H14"/>
    <mergeCell ref="V16:V20"/>
    <mergeCell ref="W16:W20"/>
    <mergeCell ref="X16:X20"/>
    <mergeCell ref="L19:L22"/>
    <mergeCell ref="M19:M22"/>
    <mergeCell ref="P19:P22"/>
    <mergeCell ref="Q19:Q22"/>
    <mergeCell ref="J15:Q15"/>
    <mergeCell ref="AU16:AU22"/>
    <mergeCell ref="AI16:AI22"/>
    <mergeCell ref="AJ16:AJ22"/>
    <mergeCell ref="AL16:AL22"/>
    <mergeCell ref="AM16:AM22"/>
    <mergeCell ref="AA21:AA22"/>
    <mergeCell ref="AB21:AD22"/>
    <mergeCell ref="K19:K22"/>
    <mergeCell ref="O19:O22"/>
    <mergeCell ref="AP16:AP22"/>
    <mergeCell ref="AA16:AA20"/>
    <mergeCell ref="AB16:AB20"/>
    <mergeCell ref="S19:S22"/>
    <mergeCell ref="T19:T22"/>
    <mergeCell ref="N18:N22"/>
    <mergeCell ref="K18:M18"/>
    <mergeCell ref="O18:Q18"/>
    <mergeCell ref="R15:U17"/>
    <mergeCell ref="V15:AD15"/>
    <mergeCell ref="AW15:AX22"/>
    <mergeCell ref="U19:U22"/>
    <mergeCell ref="D31:G59"/>
    <mergeCell ref="B23:C30"/>
    <mergeCell ref="D30:H30"/>
    <mergeCell ref="I21:I22"/>
    <mergeCell ref="W21:W22"/>
    <mergeCell ref="X21:X22"/>
    <mergeCell ref="AV16:AV22"/>
    <mergeCell ref="AT16:AT22"/>
    <mergeCell ref="AE16:AE22"/>
    <mergeCell ref="AF16:AF22"/>
    <mergeCell ref="AG16:AG22"/>
    <mergeCell ref="AH16:AH22"/>
    <mergeCell ref="AK16:AK22"/>
    <mergeCell ref="AQ16:AQ22"/>
    <mergeCell ref="AC16:AC20"/>
    <mergeCell ref="AD16:AD20"/>
    <mergeCell ref="AN15:AV15"/>
    <mergeCell ref="AE15:AM15"/>
    <mergeCell ref="AR16:AR22"/>
    <mergeCell ref="AS16:AS22"/>
    <mergeCell ref="AN16:AN22"/>
    <mergeCell ref="AO16:AO22"/>
    <mergeCell ref="F60:G70"/>
    <mergeCell ref="B15:G22"/>
    <mergeCell ref="H15:H22"/>
    <mergeCell ref="B31:C126"/>
    <mergeCell ref="D60:E126"/>
    <mergeCell ref="F105:G112"/>
    <mergeCell ref="F126:H126"/>
    <mergeCell ref="Z21:Z22"/>
    <mergeCell ref="F97:G104"/>
    <mergeCell ref="F71:G96"/>
    <mergeCell ref="J16:M17"/>
    <mergeCell ref="N16:Q17"/>
    <mergeCell ref="D27:G29"/>
    <mergeCell ref="D24:G26"/>
    <mergeCell ref="D23:G23"/>
    <mergeCell ref="Z16:Z20"/>
    <mergeCell ref="R18:R22"/>
    <mergeCell ref="S18:U18"/>
    <mergeCell ref="V21:V22"/>
    <mergeCell ref="Y21:Y22"/>
    <mergeCell ref="F113:G125"/>
    <mergeCell ref="I15:I20"/>
    <mergeCell ref="J18:J22"/>
    <mergeCell ref="Y16:Y20"/>
    <mergeCell ref="Z2:AC2"/>
    <mergeCell ref="I2:O2"/>
    <mergeCell ref="H2:H3"/>
    <mergeCell ref="P2:Y2"/>
    <mergeCell ref="V3:W3"/>
    <mergeCell ref="V4:W4"/>
    <mergeCell ref="V6:W6"/>
    <mergeCell ref="V8:W8"/>
    <mergeCell ref="V5:W5"/>
    <mergeCell ref="V7:W7"/>
    <mergeCell ref="J3:K3"/>
    <mergeCell ref="L3:M3"/>
    <mergeCell ref="N3:O3"/>
    <mergeCell ref="N4:O4"/>
    <mergeCell ref="N5:O5"/>
    <mergeCell ref="R3:S3"/>
    <mergeCell ref="T3:U3"/>
    <mergeCell ref="X3:Y3"/>
    <mergeCell ref="N8:O8"/>
    <mergeCell ref="N7:O7"/>
    <mergeCell ref="N6:O6"/>
    <mergeCell ref="J4:K4"/>
    <mergeCell ref="L4:M4"/>
    <mergeCell ref="J5:K5"/>
    <mergeCell ref="P3:Q3"/>
    <mergeCell ref="P4:Q4"/>
    <mergeCell ref="R4:S4"/>
    <mergeCell ref="T4:U4"/>
    <mergeCell ref="X4:Y4"/>
    <mergeCell ref="P5:Q5"/>
    <mergeCell ref="L10:M10"/>
    <mergeCell ref="V10:W10"/>
    <mergeCell ref="P7:Q7"/>
    <mergeCell ref="R7:S7"/>
    <mergeCell ref="T7:U7"/>
    <mergeCell ref="X7:Y7"/>
    <mergeCell ref="N10:O10"/>
    <mergeCell ref="P9:Q9"/>
    <mergeCell ref="R9:S9"/>
    <mergeCell ref="T9:U9"/>
    <mergeCell ref="V9:W9"/>
    <mergeCell ref="X9:Y9"/>
    <mergeCell ref="L5:M5"/>
    <mergeCell ref="R5:S5"/>
    <mergeCell ref="T5:U5"/>
    <mergeCell ref="X5:Y5"/>
    <mergeCell ref="P6:Q6"/>
    <mergeCell ref="R6:S6"/>
  </mergeCells>
  <phoneticPr fontId="2"/>
  <conditionalFormatting sqref="V23:AD29 V60:AD69 V71:AD95 V97:AD103 V105:AD111 V113:AD124 V126:AD126 V31:AD58">
    <cfRule type="expression" dxfId="19" priority="17">
      <formula>$AX23&lt;&gt;"OK"</formula>
    </cfRule>
  </conditionalFormatting>
  <conditionalFormatting sqref="Z4:AC12">
    <cfRule type="cellIs" dxfId="18" priority="1" operator="equal">
      <formula>"-"</formula>
    </cfRule>
  </conditionalFormatting>
  <dataValidations count="10">
    <dataValidation allowBlank="1" showInputMessage="1" showErrorMessage="1" promptTitle="学習教育目標 A" prompt="技術を社会及び自然との関わりなど、地球的視点で捉えることができる能力" sqref="V16" xr:uid="{00000000-0002-0000-0000-000000000000}"/>
    <dataValidation allowBlank="1" showInputMessage="1" showErrorMessage="1" promptTitle="学習教育目標 B" prompt="数学、物理学に関する基礎知識を有し、それらを電気電子情報工学に関する専門技術分野に応用できる能力" sqref="W16" xr:uid="{00000000-0002-0000-0000-000001000000}"/>
    <dataValidation allowBlank="1" showInputMessage="1" showErrorMessage="1" promptTitle="学習教育目標 C" prompt="電気電子情報工学の主要分野（物性・デバイス工学、エネルギー工学、システム工学、通信工学、情報工学）に関する専門知識を有し、それらを諸問題の解決に応用できる能力" sqref="X16" xr:uid="{00000000-0002-0000-0000-000002000000}"/>
    <dataValidation allowBlank="1" showInputMessage="1" showErrorMessage="1" promptTitle="学習教育目標 D" prompt="電気系技術者としてコンピュータやネットワークの実践的な取り扱いや基礎的なプログラミングができる能力、あるいは、情報系技術者としてハードウェアおよびソフトウェアの両面から情報システムを設計する能力" sqref="Y16" xr:uid="{00000000-0002-0000-0000-000003000000}"/>
    <dataValidation allowBlank="1" showInputMessage="1" showErrorMessage="1" promptTitle="学習教育目標 E" prompt="自主的かつ継続的な学習力、自己表現力、および相互理解力など技術者として必要な資質" sqref="Z16" xr:uid="{00000000-0002-0000-0000-000004000000}"/>
    <dataValidation allowBlank="1" showInputMessage="1" showErrorMessage="1" promptTitle="学習教育目標 F" prompt="社会の要求に対して、問題を整理・分析し、専門知識と技能を用いて解決するための能力" sqref="AA16" xr:uid="{00000000-0002-0000-0000-000005000000}"/>
    <dataValidation allowBlank="1" showInputMessage="1" showErrorMessage="1" promptTitle="学習教育目標 G" prompt="技術者として社会・組織に対する倫理と責任を自覚し研鑽できる能力" sqref="AB16" xr:uid="{00000000-0002-0000-0000-000006000000}"/>
    <dataValidation allowBlank="1" showInputMessage="1" showErrorMessage="1" promptTitle="学習教育目標 H" prompt="与えられた制約の下で計画的に仕事を進め，まとめる能力" sqref="AC16" xr:uid="{00000000-0002-0000-0000-000007000000}"/>
    <dataValidation allowBlank="1" showInputMessage="1" showErrorMessage="1" promptTitle="学習教育目標 I" prompt="チームで仕事をするための能力" sqref="AD16" xr:uid="{00000000-0002-0000-0000-000008000000}"/>
    <dataValidation allowBlank="1" showErrorMessage="1" sqref="V21 X21:Z21 AB21" xr:uid="{00000000-0002-0000-0000-000009000000}"/>
  </dataValidations>
  <pageMargins left="0.25" right="0.25" top="0.75" bottom="0.75" header="0.3" footer="0.3"/>
  <pageSetup paperSize="8" scale="61" fitToHeight="0" orientation="portrait" verticalDpi="300" r:id="rId1"/>
  <headerFooter alignWithMargins="0">
    <oddFooter>&amp;R&amp;F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28" stopIfTrue="1" id="{2F42F8E5-B11C-4325-B169-1138498F3199}">
            <xm:f>$I$21&lt;&gt;work!$B$2</xm:f>
            <x14:dxf>
              <fill>
                <patternFill>
                  <bgColor theme="1" tint="0.24994659260841701"/>
                </patternFill>
              </fill>
            </x14:dxf>
          </x14:cfRule>
          <xm:sqref>J23:M126 AE23:AM126 AE14:AM14</xm:sqref>
        </x14:conditionalFormatting>
        <x14:conditionalFormatting xmlns:xm="http://schemas.microsoft.com/office/excel/2006/main">
          <x14:cfRule type="expression" priority="27" stopIfTrue="1" id="{936C62C6-5E37-47DA-994D-201D41901381}">
            <xm:f>$I$21&lt;&gt;work!$B$3</xm:f>
            <x14:dxf>
              <fill>
                <patternFill>
                  <bgColor theme="1" tint="0.24994659260841701"/>
                </patternFill>
              </fill>
            </x14:dxf>
          </x14:cfRule>
          <xm:sqref>N23:Q126 AN23:AV126 AN14:AV14</xm:sqref>
        </x14:conditionalFormatting>
        <x14:conditionalFormatting xmlns:xm="http://schemas.microsoft.com/office/excel/2006/main">
          <x14:cfRule type="expression" priority="26" stopIfTrue="1" id="{1ECEDC0D-5086-4177-A757-39057FB6C0E8}">
            <xm:f>$I23&lt;&gt;work!$A$2</xm:f>
            <x14:dxf>
              <font>
                <color theme="0" tint="-0.14996795556505021"/>
              </font>
            </x14:dxf>
          </x14:cfRule>
          <xm:sqref>V23:AD29 V97:AD103 V60:AD69 V113:AD126 V105:AD111 V71:AD95 V31:AD58</xm:sqref>
        </x14:conditionalFormatting>
        <x14:conditionalFormatting xmlns:xm="http://schemas.microsoft.com/office/excel/2006/main">
          <x14:cfRule type="expression" priority="16" stopIfTrue="1" id="{1C4CDE28-B176-45A3-A08B-F7D6028FBFF5}">
            <xm:f>$I$21&lt;&gt;work!$B$2</xm:f>
            <x14:dxf>
              <fill>
                <patternFill>
                  <bgColor theme="1" tint="0.24994659260841701"/>
                </patternFill>
              </fill>
            </x14:dxf>
          </x14:cfRule>
          <xm:sqref>AE59:AM59</xm:sqref>
        </x14:conditionalFormatting>
        <x14:conditionalFormatting xmlns:xm="http://schemas.microsoft.com/office/excel/2006/main">
          <x14:cfRule type="expression" priority="15" stopIfTrue="1" id="{6AA217A5-1F47-47EA-A387-1E63E00D21DC}">
            <xm:f>$I$21&lt;&gt;work!$B$3</xm:f>
            <x14:dxf>
              <fill>
                <patternFill>
                  <bgColor theme="1" tint="0.24994659260841701"/>
                </patternFill>
              </fill>
            </x14:dxf>
          </x14:cfRule>
          <xm:sqref>AN59:AX59</xm:sqref>
        </x14:conditionalFormatting>
        <x14:conditionalFormatting xmlns:xm="http://schemas.microsoft.com/office/excel/2006/main">
          <x14:cfRule type="expression" priority="14" stopIfTrue="1" id="{211C3638-93A9-4971-BA88-2C87210B99D8}">
            <xm:f>$I$21&lt;&gt;work!$B$2</xm:f>
            <x14:dxf>
              <fill>
                <patternFill>
                  <bgColor theme="1" tint="0.24994659260841701"/>
                </patternFill>
              </fill>
            </x14:dxf>
          </x14:cfRule>
          <xm:sqref>AE70:AM70</xm:sqref>
        </x14:conditionalFormatting>
        <x14:conditionalFormatting xmlns:xm="http://schemas.microsoft.com/office/excel/2006/main">
          <x14:cfRule type="expression" priority="13" stopIfTrue="1" id="{5B462D67-5BA6-4245-9716-A97520823FA1}">
            <xm:f>$I$21&lt;&gt;work!$B$3</xm:f>
            <x14:dxf>
              <fill>
                <patternFill>
                  <bgColor theme="1" tint="0.24994659260841701"/>
                </patternFill>
              </fill>
            </x14:dxf>
          </x14:cfRule>
          <xm:sqref>AN70:AX70</xm:sqref>
        </x14:conditionalFormatting>
        <x14:conditionalFormatting xmlns:xm="http://schemas.microsoft.com/office/excel/2006/main">
          <x14:cfRule type="expression" priority="12" stopIfTrue="1" id="{8C6F27AE-58A3-4AB4-B552-4286352C2E82}">
            <xm:f>$I$21&lt;&gt;work!$B$2</xm:f>
            <x14:dxf>
              <fill>
                <patternFill>
                  <bgColor theme="1" tint="0.24994659260841701"/>
                </patternFill>
              </fill>
            </x14:dxf>
          </x14:cfRule>
          <xm:sqref>AE96:AM96</xm:sqref>
        </x14:conditionalFormatting>
        <x14:conditionalFormatting xmlns:xm="http://schemas.microsoft.com/office/excel/2006/main">
          <x14:cfRule type="expression" priority="11" stopIfTrue="1" id="{84D8426A-57EC-4A88-A871-86061D365C00}">
            <xm:f>$I$21&lt;&gt;work!$B$3</xm:f>
            <x14:dxf>
              <fill>
                <patternFill>
                  <bgColor theme="1" tint="0.24994659260841701"/>
                </patternFill>
              </fill>
            </x14:dxf>
          </x14:cfRule>
          <xm:sqref>AN96:AX96</xm:sqref>
        </x14:conditionalFormatting>
        <x14:conditionalFormatting xmlns:xm="http://schemas.microsoft.com/office/excel/2006/main">
          <x14:cfRule type="expression" priority="10" stopIfTrue="1" id="{5564CACF-0A34-435F-B325-04198C0995B9}">
            <xm:f>$I$21&lt;&gt;work!$B$2</xm:f>
            <x14:dxf>
              <fill>
                <patternFill>
                  <bgColor theme="1" tint="0.24994659260841701"/>
                </patternFill>
              </fill>
            </x14:dxf>
          </x14:cfRule>
          <xm:sqref>AE104:AM104</xm:sqref>
        </x14:conditionalFormatting>
        <x14:conditionalFormatting xmlns:xm="http://schemas.microsoft.com/office/excel/2006/main">
          <x14:cfRule type="expression" priority="9" stopIfTrue="1" id="{45FC9B30-AC39-4D26-814B-CC0ABD47F56E}">
            <xm:f>$I$21&lt;&gt;work!$B$3</xm:f>
            <x14:dxf>
              <fill>
                <patternFill>
                  <bgColor theme="1" tint="0.24994659260841701"/>
                </patternFill>
              </fill>
            </x14:dxf>
          </x14:cfRule>
          <xm:sqref>AN104:AX104</xm:sqref>
        </x14:conditionalFormatting>
        <x14:conditionalFormatting xmlns:xm="http://schemas.microsoft.com/office/excel/2006/main">
          <x14:cfRule type="expression" priority="8" stopIfTrue="1" id="{5F664F22-1865-4C1B-BCB0-7E64464B6347}">
            <xm:f>$I$21&lt;&gt;work!$B$2</xm:f>
            <x14:dxf>
              <fill>
                <patternFill>
                  <bgColor theme="1" tint="0.24994659260841701"/>
                </patternFill>
              </fill>
            </x14:dxf>
          </x14:cfRule>
          <xm:sqref>AE112:AM112</xm:sqref>
        </x14:conditionalFormatting>
        <x14:conditionalFormatting xmlns:xm="http://schemas.microsoft.com/office/excel/2006/main">
          <x14:cfRule type="expression" priority="7" stopIfTrue="1" id="{850E2CD4-35C3-4C2C-AD2A-E2441C9F2449}">
            <xm:f>$I$21&lt;&gt;work!$B$3</xm:f>
            <x14:dxf>
              <fill>
                <patternFill>
                  <bgColor theme="1" tint="0.24994659260841701"/>
                </patternFill>
              </fill>
            </x14:dxf>
          </x14:cfRule>
          <xm:sqref>AN112:AX112</xm:sqref>
        </x14:conditionalFormatting>
        <x14:conditionalFormatting xmlns:xm="http://schemas.microsoft.com/office/excel/2006/main">
          <x14:cfRule type="expression" priority="6" stopIfTrue="1" id="{A6BDB130-5904-42B9-91D4-94A8C931BC0C}">
            <xm:f>$I$21&lt;&gt;work!$B$2</xm:f>
            <x14:dxf>
              <fill>
                <patternFill>
                  <bgColor theme="1" tint="0.24994659260841701"/>
                </patternFill>
              </fill>
            </x14:dxf>
          </x14:cfRule>
          <xm:sqref>AE125:AM125</xm:sqref>
        </x14:conditionalFormatting>
        <x14:conditionalFormatting xmlns:xm="http://schemas.microsoft.com/office/excel/2006/main">
          <x14:cfRule type="expression" priority="5" stopIfTrue="1" id="{DB4369CE-CAD4-410D-AC26-508E8134CCBE}">
            <xm:f>$I$21&lt;&gt;work!$B$3</xm:f>
            <x14:dxf>
              <fill>
                <patternFill>
                  <bgColor theme="1" tint="0.24994659260841701"/>
                </patternFill>
              </fill>
            </x14:dxf>
          </x14:cfRule>
          <xm:sqref>AN125:AX125</xm:sqref>
        </x14:conditionalFormatting>
        <x14:conditionalFormatting xmlns:xm="http://schemas.microsoft.com/office/excel/2006/main">
          <x14:cfRule type="cellIs" priority="4" operator="equal" id="{36A417DB-359C-40D4-AFA7-AF756F48519E}">
            <xm:f>work!$C$3</xm:f>
            <x14:dxf>
              <fill>
                <patternFill>
                  <bgColor rgb="FFFF0000"/>
                </patternFill>
              </fill>
            </x14:dxf>
          </x14:cfRule>
          <xm:sqref>Z4:AC12</xm:sqref>
        </x14:conditionalFormatting>
        <x14:conditionalFormatting xmlns:xm="http://schemas.microsoft.com/office/excel/2006/main">
          <x14:cfRule type="cellIs" priority="2" operator="equal" id="{55EB7A2F-6531-445D-9C38-98B263565E6A}">
            <xm:f>work!$C$3</xm:f>
            <x14:dxf>
              <fill>
                <patternFill>
                  <bgColor rgb="FFFF0000"/>
                </patternFill>
              </fill>
            </x14:dxf>
          </x14:cfRule>
          <x14:cfRule type="cellIs" priority="3" operator="equal" id="{AA97ECC4-09CA-4683-B390-68138A1FDD8F}">
            <xm:f>work!$C$2</xm:f>
            <x14:dxf>
              <font>
                <color auto="1"/>
              </font>
              <fill>
                <patternFill>
                  <bgColor rgb="FFFFFF00"/>
                </patternFill>
              </fill>
            </x14:dxf>
          </x14:cfRule>
          <xm:sqref>V14:AD14</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xr:uid="{00000000-0002-0000-0000-00000A000000}">
          <x14:formula1>
            <xm:f>work!$A$2:$A$3</xm:f>
          </x14:formula1>
          <xm:sqref>I23:I29 I31:I58 I113:I124 I126 I60:I69 I105:I111 I71:I95 I97:I103</xm:sqref>
        </x14:dataValidation>
        <x14:dataValidation type="list" showInputMessage="1" showErrorMessage="1" xr:uid="{00000000-0002-0000-0000-00000B000000}">
          <x14:formula1>
            <xm:f>work!$B$2:$B$4</xm:f>
          </x14:formula1>
          <xm:sqref>I21:I22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43"/>
  <sheetViews>
    <sheetView workbookViewId="0">
      <selection activeCell="A16" sqref="A16"/>
    </sheetView>
  </sheetViews>
  <sheetFormatPr baseColWidth="10" defaultColWidth="8.83203125" defaultRowHeight="18"/>
  <cols>
    <col min="1" max="1" width="9.5" style="122" bestFit="1" customWidth="1"/>
    <col min="2" max="16384" width="8.83203125" style="122"/>
  </cols>
  <sheetData>
    <row r="2" spans="1:12">
      <c r="A2" s="158" t="s">
        <v>143</v>
      </c>
      <c r="B2" s="159" t="s">
        <v>146</v>
      </c>
      <c r="C2" s="161" t="s">
        <v>155</v>
      </c>
      <c r="D2" s="4"/>
      <c r="E2" s="4"/>
      <c r="F2" s="4"/>
      <c r="G2" s="4"/>
      <c r="H2" s="4"/>
      <c r="I2" s="1"/>
      <c r="J2" s="1"/>
      <c r="K2" s="4"/>
      <c r="L2" s="4"/>
    </row>
    <row r="3" spans="1:12">
      <c r="A3" s="158"/>
      <c r="B3" s="159" t="s">
        <v>147</v>
      </c>
      <c r="C3" s="161" t="s">
        <v>156</v>
      </c>
      <c r="D3" s="4"/>
      <c r="E3" s="4"/>
      <c r="F3" s="4"/>
      <c r="G3" s="4"/>
      <c r="H3" s="4"/>
      <c r="I3" s="1"/>
      <c r="J3" s="1"/>
      <c r="K3" s="4"/>
      <c r="L3" s="4"/>
    </row>
    <row r="4" spans="1:12">
      <c r="A4" s="4"/>
      <c r="B4" s="160" t="s">
        <v>148</v>
      </c>
      <c r="C4" s="4"/>
      <c r="D4" s="4"/>
      <c r="E4" s="4"/>
      <c r="F4" s="4"/>
      <c r="G4" s="4"/>
      <c r="H4" s="4"/>
      <c r="I4" s="1"/>
      <c r="J4" s="1"/>
      <c r="K4" s="4"/>
      <c r="L4" s="4"/>
    </row>
    <row r="5" spans="1:12">
      <c r="A5" s="171" t="s">
        <v>202</v>
      </c>
      <c r="B5" s="172"/>
      <c r="C5" s="4"/>
      <c r="D5" s="4"/>
      <c r="E5" s="4"/>
      <c r="F5" s="4"/>
      <c r="G5" s="4"/>
      <c r="H5" s="4"/>
      <c r="I5" s="1"/>
      <c r="J5" s="1"/>
      <c r="K5" s="4"/>
      <c r="L5" s="4"/>
    </row>
    <row r="6" spans="1:12">
      <c r="A6" s="1"/>
      <c r="B6" s="1"/>
      <c r="C6" s="4"/>
      <c r="D6" s="4"/>
      <c r="E6" s="4"/>
      <c r="F6" s="4"/>
      <c r="G6" s="4"/>
      <c r="H6" s="4"/>
      <c r="I6" s="1"/>
      <c r="J6" s="1"/>
      <c r="K6" s="4"/>
      <c r="L6" s="4"/>
    </row>
    <row r="7" spans="1:12">
      <c r="A7" s="163" t="s">
        <v>122</v>
      </c>
      <c r="B7" s="163">
        <v>0.6</v>
      </c>
      <c r="C7" s="4"/>
      <c r="D7" s="4"/>
      <c r="E7" s="4"/>
      <c r="F7" s="4"/>
      <c r="G7" s="4"/>
      <c r="H7" s="4"/>
      <c r="I7" s="4"/>
      <c r="J7" s="4"/>
      <c r="K7" s="4"/>
      <c r="L7" s="4"/>
    </row>
    <row r="8" spans="1:12">
      <c r="A8" s="163" t="s">
        <v>129</v>
      </c>
      <c r="B8" s="163">
        <v>0.4</v>
      </c>
      <c r="C8" s="4"/>
      <c r="D8" s="4"/>
      <c r="E8" s="4"/>
      <c r="F8" s="4"/>
      <c r="G8" s="4"/>
      <c r="H8" s="4"/>
      <c r="I8" s="4"/>
      <c r="J8" s="4"/>
      <c r="K8" s="4"/>
      <c r="L8" s="4"/>
    </row>
    <row r="9" spans="1:12">
      <c r="A9" s="163" t="s">
        <v>130</v>
      </c>
      <c r="B9" s="163">
        <v>0.2</v>
      </c>
      <c r="C9" s="4"/>
      <c r="D9" s="4"/>
      <c r="E9" s="4"/>
      <c r="F9" s="4"/>
      <c r="G9" s="4"/>
      <c r="H9" s="4"/>
      <c r="I9" s="4"/>
      <c r="J9" s="4"/>
      <c r="K9" s="4"/>
      <c r="L9" s="4"/>
    </row>
    <row r="10" spans="1:12">
      <c r="A10" s="168" t="s">
        <v>197</v>
      </c>
      <c r="B10" s="1"/>
      <c r="C10" s="4"/>
      <c r="D10" s="4"/>
      <c r="E10" s="4"/>
      <c r="F10" s="4"/>
      <c r="G10" s="4"/>
      <c r="H10" s="4"/>
      <c r="I10" s="120"/>
      <c r="J10" s="1"/>
      <c r="K10" s="4"/>
      <c r="L10" s="4"/>
    </row>
    <row r="11" spans="1:12">
      <c r="A11" s="1"/>
      <c r="B11" s="1"/>
      <c r="C11" s="4"/>
      <c r="D11" s="4"/>
      <c r="E11" s="4"/>
      <c r="F11" s="4"/>
      <c r="G11" s="4"/>
      <c r="H11" s="4"/>
      <c r="I11" s="1"/>
      <c r="J11" s="1"/>
      <c r="K11" s="4"/>
      <c r="L11" s="4"/>
    </row>
    <row r="12" spans="1:12">
      <c r="A12" s="4"/>
      <c r="B12" s="4"/>
      <c r="C12" s="4"/>
      <c r="D12" s="4"/>
      <c r="E12" s="4"/>
      <c r="F12" s="4"/>
      <c r="G12" s="4"/>
      <c r="H12" s="4"/>
      <c r="I12" s="4"/>
      <c r="J12" s="4"/>
      <c r="K12" s="4"/>
      <c r="L12" s="4"/>
    </row>
    <row r="13" spans="1:12">
      <c r="A13" s="165" t="s">
        <v>150</v>
      </c>
      <c r="B13" s="165" t="s">
        <v>151</v>
      </c>
      <c r="C13" s="165" t="s">
        <v>152</v>
      </c>
      <c r="D13" s="165" t="s">
        <v>116</v>
      </c>
      <c r="E13" s="165" t="s">
        <v>153</v>
      </c>
      <c r="F13" s="165" t="s">
        <v>118</v>
      </c>
      <c r="G13" s="165" t="s">
        <v>154</v>
      </c>
      <c r="H13" s="165" t="s">
        <v>120</v>
      </c>
      <c r="I13" s="165" t="s">
        <v>121</v>
      </c>
      <c r="J13" s="165"/>
      <c r="K13" s="4"/>
      <c r="L13" s="4"/>
    </row>
    <row r="14" spans="1:12">
      <c r="A14" s="162">
        <v>1</v>
      </c>
      <c r="B14" s="162">
        <v>1</v>
      </c>
      <c r="C14" s="162">
        <v>1</v>
      </c>
      <c r="D14" s="162">
        <v>1</v>
      </c>
      <c r="E14" s="162">
        <v>1</v>
      </c>
      <c r="F14" s="162">
        <v>1</v>
      </c>
      <c r="G14" s="162">
        <v>1</v>
      </c>
      <c r="H14" s="162">
        <v>1</v>
      </c>
      <c r="I14" s="162">
        <v>1</v>
      </c>
      <c r="J14" s="165" t="s">
        <v>188</v>
      </c>
      <c r="K14" s="171" t="s">
        <v>194</v>
      </c>
      <c r="L14" s="4"/>
    </row>
    <row r="15" spans="1:12">
      <c r="A15" s="162" t="e">
        <f>INT(10*A16)*0.1/(INT(10*A17)*0.1)</f>
        <v>#VALUE!</v>
      </c>
      <c r="B15" s="162" t="e">
        <f t="shared" ref="B15:I15" si="0">INT(10*B16)*0.1/(INT(10*B17)*0.1)</f>
        <v>#VALUE!</v>
      </c>
      <c r="C15" s="162" t="e">
        <f t="shared" si="0"/>
        <v>#VALUE!</v>
      </c>
      <c r="D15" s="162" t="e">
        <f t="shared" si="0"/>
        <v>#VALUE!</v>
      </c>
      <c r="E15" s="162" t="e">
        <f t="shared" si="0"/>
        <v>#VALUE!</v>
      </c>
      <c r="F15" s="162" t="e">
        <f t="shared" si="0"/>
        <v>#VALUE!</v>
      </c>
      <c r="G15" s="162" t="e">
        <f t="shared" si="0"/>
        <v>#VALUE!</v>
      </c>
      <c r="H15" s="162" t="e">
        <f t="shared" si="0"/>
        <v>#VALUE!</v>
      </c>
      <c r="I15" s="162" t="e">
        <f t="shared" si="0"/>
        <v>#VALUE!</v>
      </c>
      <c r="J15" s="165" t="s">
        <v>187</v>
      </c>
      <c r="K15" s="168" t="s">
        <v>193</v>
      </c>
      <c r="L15" s="4"/>
    </row>
    <row r="16" spans="1:12">
      <c r="A16" s="162" t="str">
        <f>IF(チェックシート!$I$21=work!$B$2,チェックシート!AE14,IF(チェックシート!$I$21=work!$B$3,チェックシート!AN14,""))</f>
        <v/>
      </c>
      <c r="B16" s="162" t="str">
        <f>IF(チェックシート!$I$21=work!$B$2,チェックシート!AF14,IF(チェックシート!$I$21=work!$B$3,チェックシート!AO14,""))</f>
        <v/>
      </c>
      <c r="C16" s="162" t="str">
        <f>IF(チェックシート!$I$21=work!$B$2,チェックシート!AG14,IF(チェックシート!$I$21=work!$B$3,チェックシート!AP14,""))</f>
        <v/>
      </c>
      <c r="D16" s="162" t="str">
        <f>IF(チェックシート!$I$21=work!$B$2,チェックシート!AH14,IF(チェックシート!$I$21=work!$B$3,チェックシート!AQ14,""))</f>
        <v/>
      </c>
      <c r="E16" s="162" t="str">
        <f>IF(チェックシート!$I$21=work!$B$2,チェックシート!AI14,IF(チェックシート!$I$21=work!$B$3,チェックシート!AR14,""))</f>
        <v/>
      </c>
      <c r="F16" s="162" t="str">
        <f>IF(チェックシート!$I$21=work!$B$2,チェックシート!AJ14,IF(チェックシート!$I$21=work!$B$3,チェックシート!AS14,""))</f>
        <v/>
      </c>
      <c r="G16" s="162" t="str">
        <f>IF(チェックシート!$I$21=work!$B$2,チェックシート!AK14,IF(チェックシート!$I$21=work!$B$3,チェックシート!AT14,""))</f>
        <v/>
      </c>
      <c r="H16" s="162" t="str">
        <f>IF(チェックシート!$I$21=work!$B$2,チェックシート!AL14,IF(チェックシート!$I$21=work!$B$3,チェックシート!AU14,""))</f>
        <v/>
      </c>
      <c r="I16" s="162" t="str">
        <f>IF(チェックシート!$I$21=work!$B$2,チェックシート!AM14,IF(チェックシート!$I$21=work!$B$3,チェックシート!AV14,""))</f>
        <v/>
      </c>
      <c r="J16" s="165" t="s">
        <v>186</v>
      </c>
      <c r="K16" s="168" t="s">
        <v>191</v>
      </c>
      <c r="L16" s="4"/>
    </row>
    <row r="17" spans="1:12">
      <c r="A17" s="162" t="str">
        <f>IF(チェックシート!$I$21=work!$B$2,work!A20,IF(チェックシート!$I$21=work!$B$3,work!A21,"x"))</f>
        <v>x</v>
      </c>
      <c r="B17" s="162" t="str">
        <f>IF(チェックシート!$I$21=work!$B$2,work!B20,IF(チェックシート!$I$21=work!$B$3,work!B21,"x"))</f>
        <v>x</v>
      </c>
      <c r="C17" s="162" t="str">
        <f>IF(チェックシート!$I$21=work!$B$2,work!C20,IF(チェックシート!$I$21=work!$B$3,work!C21,"x"))</f>
        <v>x</v>
      </c>
      <c r="D17" s="162" t="str">
        <f>IF(チェックシート!$I$21=work!$B$2,work!D20,IF(チェックシート!$I$21=work!$B$3,work!D21,"x"))</f>
        <v>x</v>
      </c>
      <c r="E17" s="162" t="str">
        <f>IF(チェックシート!$I$21=work!$B$2,work!E20,IF(チェックシート!$I$21=work!$B$3,work!E21,"x"))</f>
        <v>x</v>
      </c>
      <c r="F17" s="162" t="str">
        <f>IF(チェックシート!$I$21=work!$B$2,work!F20,IF(チェックシート!$I$21=work!$B$3,work!F21,"x"))</f>
        <v>x</v>
      </c>
      <c r="G17" s="162" t="str">
        <f>IF(チェックシート!$I$21=work!$B$2,work!G20,IF(チェックシート!$I$21=work!$B$3,work!G21,"x"))</f>
        <v>x</v>
      </c>
      <c r="H17" s="162" t="str">
        <f>IF(チェックシート!$I$21=work!$B$2,work!H20,IF(チェックシート!$I$21=work!$B$3,work!H21,"x"))</f>
        <v>x</v>
      </c>
      <c r="I17" s="162" t="str">
        <f>IF(チェックシート!$I$21=work!$B$2,work!I20,IF(チェックシート!$I$21=work!$B$3,work!I21,"x"))</f>
        <v>x</v>
      </c>
      <c r="J17" s="165" t="s">
        <v>185</v>
      </c>
      <c r="K17" s="168" t="s">
        <v>192</v>
      </c>
      <c r="L17" s="4"/>
    </row>
    <row r="18" spans="1:12">
      <c r="A18" s="162" t="e">
        <f>IF(A15&gt;=1,$C$2,$C$3)</f>
        <v>#VALUE!</v>
      </c>
      <c r="B18" s="162" t="e">
        <f t="shared" ref="B18:I18" si="1">IF(B15&gt;=1,$C$2,$C$3)</f>
        <v>#VALUE!</v>
      </c>
      <c r="C18" s="162" t="e">
        <f t="shared" si="1"/>
        <v>#VALUE!</v>
      </c>
      <c r="D18" s="162" t="e">
        <f t="shared" si="1"/>
        <v>#VALUE!</v>
      </c>
      <c r="E18" s="162" t="e">
        <f t="shared" si="1"/>
        <v>#VALUE!</v>
      </c>
      <c r="F18" s="162" t="e">
        <f t="shared" si="1"/>
        <v>#VALUE!</v>
      </c>
      <c r="G18" s="162" t="e">
        <f t="shared" si="1"/>
        <v>#VALUE!</v>
      </c>
      <c r="H18" s="162" t="e">
        <f t="shared" si="1"/>
        <v>#VALUE!</v>
      </c>
      <c r="I18" s="162" t="e">
        <f t="shared" si="1"/>
        <v>#VALUE!</v>
      </c>
      <c r="J18" s="165" t="s">
        <v>189</v>
      </c>
    </row>
    <row r="20" spans="1:12">
      <c r="A20" s="11">
        <v>4.8</v>
      </c>
      <c r="B20" s="11">
        <v>8.1</v>
      </c>
      <c r="C20" s="11">
        <v>10.1</v>
      </c>
      <c r="D20" s="11">
        <v>2.5</v>
      </c>
      <c r="E20" s="11">
        <v>3.8000000000000007</v>
      </c>
      <c r="F20" s="11">
        <v>3.2</v>
      </c>
      <c r="G20" s="11">
        <v>3.7000000000000006</v>
      </c>
      <c r="H20" s="11">
        <v>1.3</v>
      </c>
      <c r="I20" s="11">
        <v>1.9</v>
      </c>
      <c r="J20" s="166" t="s">
        <v>183</v>
      </c>
      <c r="K20" s="169" t="s">
        <v>195</v>
      </c>
    </row>
    <row r="21" spans="1:12">
      <c r="A21" s="11">
        <v>4.8</v>
      </c>
      <c r="B21" s="11">
        <v>8.1</v>
      </c>
      <c r="C21" s="11">
        <v>10.1</v>
      </c>
      <c r="D21" s="11">
        <v>2.5</v>
      </c>
      <c r="E21" s="11">
        <v>3.8</v>
      </c>
      <c r="F21" s="11">
        <v>3.2</v>
      </c>
      <c r="G21" s="11">
        <v>3.7</v>
      </c>
      <c r="H21" s="11">
        <v>1.3</v>
      </c>
      <c r="I21" s="11">
        <v>1.9</v>
      </c>
      <c r="J21" s="166" t="s">
        <v>182</v>
      </c>
      <c r="K21" s="169" t="s">
        <v>196</v>
      </c>
    </row>
    <row r="22" spans="1:12">
      <c r="A22" s="169" t="s">
        <v>198</v>
      </c>
    </row>
    <row r="23" spans="1:12">
      <c r="A23" s="169" t="s">
        <v>199</v>
      </c>
    </row>
    <row r="24" spans="1:12">
      <c r="A24" s="176" t="s">
        <v>200</v>
      </c>
    </row>
    <row r="26" spans="1:12">
      <c r="A26" s="397" t="s">
        <v>164</v>
      </c>
      <c r="B26" s="397"/>
      <c r="C26" s="167" t="s">
        <v>184</v>
      </c>
      <c r="D26" s="167" t="s">
        <v>160</v>
      </c>
      <c r="E26" s="167" t="s">
        <v>108</v>
      </c>
      <c r="F26" s="167" t="s">
        <v>105</v>
      </c>
      <c r="G26" s="167" t="s">
        <v>161</v>
      </c>
    </row>
    <row r="27" spans="1:12">
      <c r="A27" s="391" t="s">
        <v>158</v>
      </c>
      <c r="B27" s="392"/>
      <c r="C27" s="167" t="str">
        <f>$B$2</f>
        <v>物性</v>
      </c>
      <c r="D27" s="164"/>
      <c r="E27" s="164"/>
      <c r="F27" s="164"/>
      <c r="G27" s="164">
        <v>32</v>
      </c>
    </row>
    <row r="28" spans="1:12">
      <c r="A28" s="393"/>
      <c r="B28" s="394"/>
      <c r="C28" s="167" t="str">
        <f>$B$3</f>
        <v>システム</v>
      </c>
      <c r="D28" s="164"/>
      <c r="E28" s="164"/>
      <c r="F28" s="164"/>
      <c r="G28" s="164">
        <v>32</v>
      </c>
    </row>
    <row r="29" spans="1:12">
      <c r="A29" s="391" t="s">
        <v>159</v>
      </c>
      <c r="B29" s="392"/>
      <c r="C29" s="167" t="str">
        <f>$B$2</f>
        <v>物性</v>
      </c>
      <c r="D29" s="164">
        <v>16</v>
      </c>
      <c r="E29" s="164">
        <v>2</v>
      </c>
      <c r="F29" s="164"/>
      <c r="G29" s="164">
        <v>18</v>
      </c>
    </row>
    <row r="30" spans="1:12">
      <c r="A30" s="393"/>
      <c r="B30" s="394"/>
      <c r="C30" s="167" t="str">
        <f>$B$3</f>
        <v>システム</v>
      </c>
      <c r="D30" s="164">
        <v>16</v>
      </c>
      <c r="E30" s="164">
        <v>2</v>
      </c>
      <c r="F30" s="164"/>
      <c r="G30" s="164">
        <v>18</v>
      </c>
    </row>
    <row r="31" spans="1:12">
      <c r="A31" s="391" t="s">
        <v>40</v>
      </c>
      <c r="B31" s="392"/>
      <c r="C31" s="167" t="str">
        <f>$B$2</f>
        <v>物性</v>
      </c>
      <c r="D31" s="164">
        <v>16</v>
      </c>
      <c r="E31" s="164">
        <v>4</v>
      </c>
      <c r="F31" s="164"/>
      <c r="G31" s="164">
        <v>20</v>
      </c>
    </row>
    <row r="32" spans="1:12">
      <c r="A32" s="393"/>
      <c r="B32" s="394"/>
      <c r="C32" s="167" t="str">
        <f>$B$3</f>
        <v>システム</v>
      </c>
      <c r="D32" s="164">
        <v>16</v>
      </c>
      <c r="E32" s="164">
        <v>4</v>
      </c>
      <c r="F32" s="164"/>
      <c r="G32" s="164">
        <v>20</v>
      </c>
    </row>
    <row r="33" spans="1:10">
      <c r="A33" s="391" t="s">
        <v>41</v>
      </c>
      <c r="B33" s="392"/>
      <c r="C33" s="167" t="str">
        <f>$B$2</f>
        <v>物性</v>
      </c>
      <c r="D33" s="164">
        <v>4</v>
      </c>
      <c r="E33" s="164"/>
      <c r="F33" s="164"/>
      <c r="G33" s="164">
        <v>10</v>
      </c>
    </row>
    <row r="34" spans="1:10">
      <c r="A34" s="393"/>
      <c r="B34" s="394"/>
      <c r="C34" s="167" t="str">
        <f>$B$3</f>
        <v>システム</v>
      </c>
      <c r="D34" s="164">
        <v>4</v>
      </c>
      <c r="E34" s="164"/>
      <c r="F34" s="164"/>
      <c r="G34" s="164">
        <v>14</v>
      </c>
    </row>
    <row r="35" spans="1:10">
      <c r="A35" s="391" t="s">
        <v>162</v>
      </c>
      <c r="B35" s="392"/>
      <c r="C35" s="167" t="str">
        <f>$B$2</f>
        <v>物性</v>
      </c>
      <c r="D35" s="164"/>
      <c r="E35" s="164"/>
      <c r="F35" s="164"/>
      <c r="G35" s="164">
        <v>6</v>
      </c>
    </row>
    <row r="36" spans="1:10">
      <c r="A36" s="393"/>
      <c r="B36" s="394"/>
      <c r="C36" s="167" t="str">
        <f>$B$3</f>
        <v>システム</v>
      </c>
      <c r="D36" s="164"/>
      <c r="E36" s="164"/>
      <c r="F36" s="164"/>
      <c r="G36" s="164">
        <v>2</v>
      </c>
    </row>
    <row r="37" spans="1:10">
      <c r="A37" s="395" t="s">
        <v>98</v>
      </c>
      <c r="B37" s="396"/>
      <c r="C37" s="167" t="s">
        <v>165</v>
      </c>
      <c r="D37" s="164">
        <v>8</v>
      </c>
      <c r="E37" s="164"/>
      <c r="F37" s="164"/>
      <c r="G37" s="164">
        <v>8</v>
      </c>
    </row>
    <row r="38" spans="1:10">
      <c r="A38" s="395" t="s">
        <v>163</v>
      </c>
      <c r="B38" s="396"/>
      <c r="C38" s="167" t="s">
        <v>165</v>
      </c>
      <c r="D38" s="164"/>
      <c r="E38" s="164"/>
      <c r="F38" s="164">
        <v>28</v>
      </c>
      <c r="G38" s="164">
        <v>28</v>
      </c>
    </row>
    <row r="39" spans="1:10">
      <c r="A39" s="395" t="s">
        <v>161</v>
      </c>
      <c r="B39" s="396"/>
      <c r="C39" s="167" t="s">
        <v>165</v>
      </c>
      <c r="D39" s="164"/>
      <c r="E39" s="164"/>
      <c r="F39" s="164"/>
      <c r="G39" s="164">
        <v>124</v>
      </c>
    </row>
    <row r="40" spans="1:10">
      <c r="A40" s="170" t="s">
        <v>201</v>
      </c>
    </row>
    <row r="42" spans="1:10">
      <c r="A42" s="175">
        <v>4.8</v>
      </c>
      <c r="B42" s="175">
        <v>10</v>
      </c>
      <c r="C42" s="175">
        <v>12</v>
      </c>
      <c r="D42" s="175">
        <v>2.5</v>
      </c>
      <c r="E42" s="175">
        <v>3.8000000000000007</v>
      </c>
      <c r="F42" s="175">
        <v>3.2</v>
      </c>
      <c r="G42" s="175">
        <v>3.7000000000000006</v>
      </c>
      <c r="H42" s="175">
        <v>1.3</v>
      </c>
      <c r="I42" s="175">
        <v>1.9</v>
      </c>
      <c r="J42" s="175" t="s">
        <v>146</v>
      </c>
    </row>
    <row r="43" spans="1:10">
      <c r="A43" s="175">
        <v>4.8</v>
      </c>
      <c r="B43" s="175">
        <v>8.1</v>
      </c>
      <c r="C43" s="175">
        <v>10.1</v>
      </c>
      <c r="D43" s="175">
        <v>3.1</v>
      </c>
      <c r="E43" s="175">
        <v>3.8</v>
      </c>
      <c r="F43" s="175">
        <v>3.2</v>
      </c>
      <c r="G43" s="175">
        <v>3.7</v>
      </c>
      <c r="H43" s="175">
        <v>1.3</v>
      </c>
      <c r="I43" s="175">
        <v>1.9</v>
      </c>
      <c r="J43" s="175" t="s">
        <v>147</v>
      </c>
    </row>
  </sheetData>
  <sheetProtection password="A4DF" sheet="1" objects="1" scenarios="1"/>
  <mergeCells count="9">
    <mergeCell ref="A35:B36"/>
    <mergeCell ref="A37:B37"/>
    <mergeCell ref="A38:B38"/>
    <mergeCell ref="A39:B39"/>
    <mergeCell ref="A26:B26"/>
    <mergeCell ref="A27:B28"/>
    <mergeCell ref="A29:B30"/>
    <mergeCell ref="A31:B32"/>
    <mergeCell ref="A33:B34"/>
  </mergeCells>
  <phoneticPr fontId="2"/>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チェックシート</vt:lpstr>
      <vt:lpstr>work</vt:lpstr>
    </vt:vector>
  </TitlesOfParts>
  <Company>Fukui Univ. Dept. of 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Ogura Hisakazu</dc:creator>
  <cp:lastModifiedBy>茂呂征一郎</cp:lastModifiedBy>
  <cp:lastPrinted>2017-04-18T05:56:44Z</cp:lastPrinted>
  <dcterms:created xsi:type="dcterms:W3CDTF">1998-02-05T13:50:45Z</dcterms:created>
  <dcterms:modified xsi:type="dcterms:W3CDTF">2023-02-06T08:49:25Z</dcterms:modified>
</cp:coreProperties>
</file>